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C:\Users\A300187\Desktop\西口(財政)\財政業務\財政状況・ホームページ\財政状況資料集\R4決算6.2.13\"/>
    </mc:Choice>
  </mc:AlternateContent>
  <xr:revisionPtr revIDLastSave="0" documentId="13_ncr:1_{DEF7EDD1-BA61-4BC1-A881-13AB9EAF371F}" xr6:coauthVersionLast="36" xr6:coauthVersionMax="36" xr10:uidLastSave="{00000000-0000-0000-0000-000000000000}"/>
  <bookViews>
    <workbookView xWindow="0" yWindow="0" windowWidth="15360" windowHeight="7632"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5" i="12" l="1"/>
  <c r="AA34" i="12"/>
  <c r="AA33" i="12"/>
  <c r="AA32" i="12"/>
  <c r="AA31" i="12"/>
  <c r="AA30" i="12"/>
  <c r="AA29" i="12"/>
  <c r="AA28" i="12"/>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O34" i="10"/>
  <c r="CO35" i="10" s="1"/>
  <c r="BW34" i="10"/>
  <c r="BW35" i="10" s="1"/>
  <c r="BW36" i="10" s="1"/>
  <c r="BW37" i="10" s="1"/>
  <c r="BW38" i="10" s="1"/>
  <c r="BW39" i="10" s="1"/>
  <c r="BW40" i="10" s="1"/>
  <c r="BW41" i="10" s="1"/>
  <c r="BW42" i="10" s="1"/>
  <c r="BW43" i="10" s="1"/>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l="1"/>
  <c r="AM35" i="10" s="1"/>
  <c r="BE34" i="10" l="1"/>
  <c r="BE35" i="10" s="1"/>
  <c r="BE36" i="10" s="1"/>
</calcChain>
</file>

<file path=xl/sharedStrings.xml><?xml version="1.0" encoding="utf-8"?>
<sst xmlns="http://schemas.openxmlformats.org/spreadsheetml/2006/main" count="1114" uniqueCount="606">
  <si>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</si>
  <si>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</si>
  <si>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</si>
  <si>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</si>
  <si>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</si>
  <si>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</si>
  <si>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</si>
  <si>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</si>
  <si>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</si>
  <si>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</si>
  <si>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</si>
  <si>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</si>
  <si>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</si>
  <si>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</si>
  <si>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</si>
  <si>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</si>
  <si>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</si>
  <si>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</si>
  <si>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</si>
  <si>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</si>
  <si>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</si>
  <si>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</si>
  <si>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</si>
  <si>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</si>
  <si>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</si>
  <si>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</si>
  <si>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</si>
  <si>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</si>
  <si>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</si>
  <si>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</si>
  <si>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</si>
  <si>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</si>
  <si>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</si>
  <si>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</si>
  <si>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</si>
  <si>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</si>
  <si>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</si>
  <si>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</si>
  <si>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</si>
  <si>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</si>
  <si>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</si>
  <si>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</si>
  <si>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</si>
  <si>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</si>
  <si>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</si>
  <si>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</si>
  <si>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</si>
  <si>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</si>
  <si>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</si>
  <si>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</si>
  <si>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</si>
  <si>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</si>
  <si>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</si>
  <si>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</si>
  <si>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</si>
  <si>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</si>
  <si>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</si>
  <si>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</si>
  <si>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</si>
  <si>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</si>
  <si>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</si>
  <si>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</si>
  <si>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</si>
  <si>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</si>
  <si>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</si>
  <si>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</si>
  <si>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</si>
  <si>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</si>
  <si>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</si>
  <si>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</si>
  <si>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</si>
  <si>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</si>
  <si>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</si>
  <si>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</si>
  <si>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</si>
  <si>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</si>
  <si>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</si>
  <si>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</si>
  <si>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</si>
  <si>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</si>
  <si>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</si>
  <si>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</si>
  <si>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</si>
  <si>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</si>
  <si>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</si>
  <si>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</si>
  <si>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</si>
  <si>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Ⅳ－０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</si>
  <si>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</si>
  <si>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</si>
  <si>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</si>
  <si>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</si>
  <si>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</si>
  <si>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</si>
  <si>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</si>
  <si>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</si>
  <si>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</si>
  <si>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</si>
  <si>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</si>
  <si>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</si>
  <si>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愛南町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</si>
  <si>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</si>
  <si>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</si>
  <si>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</si>
  <si>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</si>
  <si>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</si>
  <si>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</si>
  <si>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</si>
  <si>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</si>
  <si>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</si>
  <si>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</si>
  <si>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</si>
  <si>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</si>
  <si>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</si>
  <si>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</si>
  <si>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</si>
  <si>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</si>
  <si>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</si>
  <si>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</si>
  <si>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</si>
  <si>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</si>
  <si>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</si>
  <si>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</si>
  <si>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</si>
  <si>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</si>
  <si>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</si>
  <si>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</si>
  <si>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</si>
  <si>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</si>
  <si>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</si>
  <si>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</si>
  <si>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</si>
  <si>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</si>
  <si>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</si>
  <si>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</si>
  <si>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</si>
  <si>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</si>
  <si>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</si>
  <si>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</si>
  <si>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</si>
  <si>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</si>
  <si>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</si>
  <si>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</si>
  <si>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</si>
  <si>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</si>
  <si>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</si>
  <si>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</si>
  <si>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</si>
  <si>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</si>
  <si>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</si>
  <si>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</si>
  <si>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</si>
  <si>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</si>
  <si>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</si>
  <si>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</si>
  <si>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</si>
  <si>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</si>
  <si>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</si>
  <si>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</si>
  <si>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</si>
  <si>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</si>
  <si>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</si>
  <si>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</si>
  <si>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</si>
  <si>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</si>
  <si>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</si>
  <si>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</si>
  <si>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</si>
  <si>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</si>
  <si>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</si>
  <si>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</si>
  <si>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</si>
  <si>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</si>
  <si>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</si>
  <si>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</si>
  <si>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</si>
  <si>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</si>
  <si>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</si>
  <si>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</si>
  <si>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</si>
  <si>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</si>
  <si>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</si>
  <si>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</si>
  <si>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</si>
  <si>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</si>
  <si>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</si>
  <si>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</si>
  <si>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</si>
  <si>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</si>
  <si>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</si>
  <si>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</si>
  <si>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</si>
  <si>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</si>
  <si>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</si>
  <si>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</si>
  <si>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</si>
  <si>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</si>
  <si>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</si>
  <si>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</si>
  <si>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</si>
  <si>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</si>
  <si>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</si>
  <si>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</si>
  <si>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</si>
  <si>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</si>
  <si>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</si>
  <si>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</si>
  <si>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</si>
  <si>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</si>
  <si>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</si>
  <si>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</si>
  <si>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</si>
  <si>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</si>
  <si>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</si>
  <si>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</si>
  <si>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</si>
  <si>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</si>
  <si>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</si>
  <si>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愛媛県愛南町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</si>
  <si>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</si>
  <si>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</si>
  <si>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</si>
  <si>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</si>
  <si>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</si>
  <si>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</si>
  <si>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</si>
  <si>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</si>
  <si>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</si>
  <si>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</si>
  <si>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</si>
  <si>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</si>
  <si>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</si>
  <si>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</si>
  <si>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</si>
  <si>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</si>
  <si>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</si>
  <si>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</si>
  <si>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</si>
  <si>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</si>
  <si>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</si>
  <si>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</si>
  <si>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</si>
  <si>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</si>
  <si>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</si>
  <si>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</si>
  <si>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</si>
  <si>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</si>
  <si>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</si>
  <si>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</si>
  <si>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</si>
  <si>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</si>
  <si>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</si>
  <si>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</si>
  <si>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</si>
  <si>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</si>
  <si>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</si>
  <si>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</si>
  <si>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</si>
  <si>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</si>
  <si>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</si>
  <si>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</si>
  <si>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</si>
  <si>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</si>
  <si>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</si>
  <si>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</si>
  <si>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</si>
  <si>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</si>
  <si>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</si>
  <si>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</si>
  <si>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</si>
  <si>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</si>
  <si>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</si>
  <si>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</si>
  <si>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</si>
  <si>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</si>
  <si>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</si>
  <si>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</si>
  <si>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</si>
  <si>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</si>
  <si>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</si>
  <si>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</si>
  <si>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</si>
  <si>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</si>
  <si>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</si>
  <si>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</si>
  <si>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</si>
  <si>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</si>
  <si>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</si>
  <si>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</si>
  <si>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</si>
  <si>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</si>
  <si>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</si>
  <si>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</si>
  <si>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</si>
  <si>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</si>
  <si>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</si>
  <si>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</si>
  <si>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</si>
  <si>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</si>
  <si>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</si>
  <si>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</si>
  <si>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</si>
  <si>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</si>
  <si>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</si>
  <si>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</si>
  <si>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</si>
  <si>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</si>
  <si>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</si>
  <si>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</si>
  <si>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</si>
  <si>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</si>
  <si>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</si>
  <si>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</si>
  <si>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</si>
  <si>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</si>
  <si>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</si>
  <si>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</si>
  <si>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</si>
  <si>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</si>
  <si>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</si>
  <si>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</si>
  <si>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</si>
  <si>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</si>
  <si>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</si>
  <si>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</si>
  <si>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</si>
  <si>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</si>
  <si>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</si>
  <si>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</si>
  <si>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</si>
  <si>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</si>
  <si>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</si>
  <si>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</si>
  <si>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</si>
  <si>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</si>
  <si>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</si>
  <si>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</si>
  <si>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</si>
  <si>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</si>
  <si>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</si>
  <si>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</si>
  <si>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</si>
  <si>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</si>
  <si>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</si>
  <si>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</si>
  <si>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</si>
  <si>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</si>
  <si>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</si>
  <si>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</si>
  <si>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</si>
  <si>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</si>
  <si>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</si>
  <si>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</si>
  <si>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</si>
  <si>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</si>
  <si>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</si>
  <si>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</si>
  <si>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</si>
  <si>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</si>
  <si>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</si>
  <si>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</si>
  <si>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</si>
  <si>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</si>
  <si>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</si>
  <si>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</si>
  <si>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</si>
  <si>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</si>
  <si>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</si>
  <si>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</si>
  <si>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</si>
  <si>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愛媛県愛南町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</si>
  <si>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</si>
  <si>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</si>
  <si>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</si>
  <si>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</si>
  <si>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</si>
  <si>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</si>
  <si>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</si>
  <si>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</si>
  <si>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</si>
  <si>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</si>
  <si>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</si>
  <si>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</si>
  <si>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</si>
  <si>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</si>
  <si>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</si>
  <si>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</si>
  <si>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</si>
  <si>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</si>
  <si>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</si>
  <si>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</si>
  <si>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温泉事業等特別会計</t>
    <phoneticPr fontId="5"/>
  </si>
  <si>
    <t>公共用地等先行取得事業特別会計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</si>
  <si>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</si>
  <si>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</si>
  <si>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</si>
  <si>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</si>
  <si>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</si>
  <si>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</si>
  <si>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</si>
  <si>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</si>
  <si>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</si>
  <si>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</si>
  <si>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</si>
  <si>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</si>
  <si>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</si>
  <si>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</si>
  <si>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</si>
  <si>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</si>
  <si>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</si>
  <si>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</si>
  <si>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病院事業会計</t>
    <phoneticPr fontId="5"/>
  </si>
  <si>
    <t>小規模下水道特別会計</t>
    <phoneticPr fontId="5"/>
  </si>
  <si>
    <t>法非適用企業</t>
    <phoneticPr fontId="5"/>
  </si>
  <si>
    <t>浄化槽整備事業特別会計</t>
    <phoneticPr fontId="5"/>
  </si>
  <si>
    <t>旅客船特別会計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</si>
  <si>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</si>
  <si>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</si>
  <si>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</si>
  <si>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</si>
  <si>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</si>
  <si>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</si>
  <si>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</si>
  <si>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</si>
  <si>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</si>
  <si>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</si>
  <si>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</si>
  <si>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</si>
  <si>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</si>
  <si>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</si>
  <si>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</si>
  <si>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</si>
  <si>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</si>
  <si>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</si>
  <si>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</si>
  <si>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</si>
  <si>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</si>
  <si>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</si>
  <si>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</si>
  <si>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</si>
  <si>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</si>
  <si>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</si>
  <si>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</si>
  <si>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</si>
  <si>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</si>
  <si>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</si>
  <si>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</si>
  <si>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</si>
  <si>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</si>
  <si>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</si>
  <si>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</si>
  <si>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</si>
  <si>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</si>
  <si>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</si>
  <si>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</si>
  <si>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</si>
  <si>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</si>
  <si>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</si>
  <si>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</si>
  <si>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</si>
  <si>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</si>
  <si>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</si>
  <si>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</si>
  <si>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</si>
  <si>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</si>
  <si>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</si>
  <si>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</si>
  <si>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</si>
  <si>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</si>
  <si>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</si>
  <si>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</si>
  <si>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</si>
  <si>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</si>
  <si>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</si>
  <si>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</si>
  <si>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</si>
  <si>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</si>
  <si>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</si>
  <si>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</si>
  <si>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</si>
  <si>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</si>
  <si>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</si>
  <si>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</si>
  <si>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</si>
  <si>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</si>
  <si>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</si>
  <si>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</si>
  <si>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</si>
  <si>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</si>
  <si>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</si>
  <si>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</si>
  <si>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</si>
  <si>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</si>
  <si>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</si>
  <si>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</si>
  <si>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</si>
  <si>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</si>
  <si>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</si>
  <si>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</si>
  <si>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</si>
  <si>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</si>
  <si>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</si>
  <si>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</si>
  <si>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</si>
  <si>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</si>
  <si>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</si>
  <si>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</si>
  <si>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</si>
  <si>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</si>
  <si>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</si>
  <si>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</si>
  <si>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</si>
  <si>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</si>
  <si>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</si>
  <si>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</si>
  <si>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</si>
  <si>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</si>
  <si>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</si>
  <si>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</si>
  <si>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</si>
  <si>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</si>
  <si>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</si>
  <si>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</si>
  <si>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</si>
  <si>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</si>
  <si>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</si>
  <si>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</si>
  <si>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</si>
  <si>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</si>
  <si>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</si>
  <si>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</si>
  <si>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</si>
  <si>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</si>
  <si>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</si>
  <si>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</si>
  <si>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</si>
  <si>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</si>
  <si>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</si>
  <si>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</si>
  <si>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</si>
  <si>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</si>
  <si>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</si>
  <si>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</si>
  <si>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</si>
  <si>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</si>
  <si>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</si>
  <si>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</si>
  <si>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</si>
  <si>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</si>
  <si>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</si>
  <si>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</si>
  <si>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</si>
  <si>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</si>
  <si>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</si>
  <si>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</si>
  <si>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</si>
  <si>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</si>
  <si>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</si>
  <si>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</si>
  <si>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</si>
  <si>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</si>
  <si>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</si>
  <si>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</si>
  <si>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2.18</t>
  </si>
  <si>
    <t>▲ 0.74</t>
  </si>
  <si>
    <t>▲ 4.12</t>
  </si>
  <si>
    <t>▲ 0.65</t>
  </si>
  <si>
    <t>上水道事業会計</t>
  </si>
  <si>
    <t>一般会計</t>
  </si>
  <si>
    <t>病院事業会計</t>
  </si>
  <si>
    <t>介護保険特別会計</t>
  </si>
  <si>
    <t>国民健康保険特別会計</t>
  </si>
  <si>
    <t>後期高齢者医療特別会計</t>
  </si>
  <si>
    <t>温泉事業等特別会計</t>
  </si>
  <si>
    <t>小規模下水道特別会計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</si>
  <si>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</si>
  <si>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</si>
  <si>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</si>
  <si>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</si>
  <si>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</si>
  <si>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</si>
  <si>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</si>
  <si>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</si>
  <si>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</si>
  <si>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高知県宿毛市愛媛県南宇和郡愛南町篠山小中学校組合</t>
    <phoneticPr fontId="2"/>
  </si>
  <si>
    <t>愛媛県後期高齢者医療広域連合（一般会計）</t>
    <phoneticPr fontId="2"/>
  </si>
  <si>
    <t>愛媛県後期高齢者医療広域連合（後期高齢者医療特別会計）</t>
    <phoneticPr fontId="2"/>
  </si>
  <si>
    <t>愛媛地方税滞納整理機構</t>
    <phoneticPr fontId="2"/>
  </si>
  <si>
    <t>津島水道企業団</t>
    <phoneticPr fontId="2"/>
  </si>
  <si>
    <t>宇和島地区広域事務組合（一般会計）</t>
    <phoneticPr fontId="2"/>
  </si>
  <si>
    <t>宇和島地区広域事務組合（介護保険事業特別会計）</t>
    <phoneticPr fontId="2"/>
  </si>
  <si>
    <t>愛媛県市町総合事務組合（退職手当事業分）</t>
    <phoneticPr fontId="2"/>
  </si>
  <si>
    <t>愛媛県市町総合事務組合（消防補償事業分）</t>
    <phoneticPr fontId="2"/>
  </si>
  <si>
    <t>愛媛県市町総合事務組合（交通災害事業分）</t>
    <phoneticPr fontId="2"/>
  </si>
  <si>
    <t>愛媛県市町総合事務組合（自治会館事業分）</t>
    <phoneticPr fontId="2"/>
  </si>
  <si>
    <t>愛媛県市町総合事務組合（議員公務災害事業分）</t>
    <phoneticPr fontId="2"/>
  </si>
  <si>
    <t>愛媛県市町総合事務組合（共通経費分）</t>
    <phoneticPr fontId="2"/>
  </si>
  <si>
    <t>一本松ふるさと振興株式会社</t>
    <rPh sb="0" eb="3">
      <t>イッポンマツ</t>
    </rPh>
    <rPh sb="7" eb="9">
      <t>シンコウ</t>
    </rPh>
    <rPh sb="9" eb="13">
      <t>カブシキガイシャ</t>
    </rPh>
    <phoneticPr fontId="2"/>
  </si>
  <si>
    <t>公益財団法人くにひろ育英会</t>
    <rPh sb="0" eb="2">
      <t>コウエキ</t>
    </rPh>
    <rPh sb="2" eb="4">
      <t>ザイダン</t>
    </rPh>
    <rPh sb="4" eb="6">
      <t>ホウジン</t>
    </rPh>
    <rPh sb="10" eb="13">
      <t>イクエイカイ</t>
    </rPh>
    <phoneticPr fontId="2"/>
  </si>
  <si>
    <t>地域活性化基金</t>
  </si>
  <si>
    <t>公共施設マネジメント基金</t>
  </si>
  <si>
    <t>ふるさとづくり基金</t>
    <phoneticPr fontId="2"/>
  </si>
  <si>
    <t>地域福祉基金</t>
    <rPh sb="0" eb="2">
      <t>チイキ</t>
    </rPh>
    <rPh sb="2" eb="4">
      <t>フクシ</t>
    </rPh>
    <rPh sb="4" eb="6">
      <t>キキン</t>
    </rPh>
    <phoneticPr fontId="2"/>
  </si>
  <si>
    <t>防災対策基金</t>
    <rPh sb="0" eb="2">
      <t>ボウサイ</t>
    </rPh>
    <rPh sb="2" eb="4">
      <t>タイサク</t>
    </rPh>
    <rPh sb="4" eb="6">
      <t>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</si>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</sst>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66364</c:v>
                </c:pt>
                <c:pt idx="1">
                  <c:v>68548</c:v>
                </c:pt>
                <c:pt idx="2">
                  <c:v>125418</c:v>
                </c:pt>
                <c:pt idx="3">
                  <c:v>108384</c:v>
                </c:pt>
                <c:pt idx="4">
                  <c:v>80959</c:v>
                </c:pt>
              </c:numCache>
            </c:numRef>
          </c:val>
          <c:smooth val="0"/>
          <c:extLst>
            <c:ext xmlns:c16="http://schemas.microsoft.com/office/drawing/2014/chart" uri="{C3380CC4-5D6E-409C-BE32-E72D297353CC}">
              <c16:uniqueId val="{00000000-2DF7-466D-8C7B-F5583902FC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77909</c:v>
                </c:pt>
                <c:pt idx="1">
                  <c:v>89516</c:v>
                </c:pt>
                <c:pt idx="2">
                  <c:v>95187</c:v>
                </c:pt>
                <c:pt idx="3">
                  <c:v>106188</c:v>
                </c:pt>
                <c:pt idx="4">
                  <c:v>75958</c:v>
                </c:pt>
              </c:numCache>
            </c:numRef>
          </c:val>
          <c:smooth val="0"/>
          <c:extLst>
            <c:ext xmlns:c16="http://schemas.microsoft.com/office/drawing/2014/chart" uri="{C3380CC4-5D6E-409C-BE32-E72D297353CC}">
              <c16:uniqueId val="{00000001-2DF7-466D-8C7B-F5583902FC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7.53</c:v>
                </c:pt>
                <c:pt idx="1">
                  <c:v>6.9</c:v>
                </c:pt>
                <c:pt idx="2">
                  <c:v>6.68</c:v>
                </c:pt>
                <c:pt idx="3">
                  <c:v>7.85</c:v>
                </c:pt>
                <c:pt idx="4">
                  <c:v>7.41</c:v>
                </c:pt>
              </c:numCache>
            </c:numRef>
          </c:val>
          <c:extLst>
            <c:ext xmlns:c16="http://schemas.microsoft.com/office/drawing/2014/chart" uri="{C3380CC4-5D6E-409C-BE32-E72D297353CC}">
              <c16:uniqueId val="{00000000-670C-4976-B554-1308622E0DA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47.24</c:v>
                </c:pt>
                <c:pt idx="1">
                  <c:v>48.46</c:v>
                </c:pt>
                <c:pt idx="2">
                  <c:v>42.85</c:v>
                </c:pt>
                <c:pt idx="3">
                  <c:v>43.98</c:v>
                </c:pt>
                <c:pt idx="4">
                  <c:v>45.72</c:v>
                </c:pt>
              </c:numCache>
            </c:numRef>
          </c:val>
          <c:extLst>
            <c:ext xmlns:c16="http://schemas.microsoft.com/office/drawing/2014/chart" uri="{C3380CC4-5D6E-409C-BE32-E72D297353CC}">
              <c16:uniqueId val="{00000001-670C-4976-B554-1308622E0DA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-2.1800000000000002</c:v>
                </c:pt>
                <c:pt idx="1">
                  <c:v>-0.74</c:v>
                </c:pt>
                <c:pt idx="2">
                  <c:v>-4.12</c:v>
                </c:pt>
                <c:pt idx="3">
                  <c:v>3.55</c:v>
                </c:pt>
                <c:pt idx="4">
                  <c:v>-0.65</c:v>
                </c:pt>
              </c:numCache>
            </c:numRef>
          </c:val>
          <c:smooth val="0"/>
          <c:extLst>
            <c:ext xmlns:c16="http://schemas.microsoft.com/office/drawing/2014/chart" uri="{C3380CC4-5D6E-409C-BE32-E72D297353CC}">
              <c16:uniqueId val="{00000002-670C-4976-B554-1308622E0DA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0-B9CF-4C6B-9F8E-EF614C5FEA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9CF-4C6B-9F8E-EF614C5FEADF}"/>
            </c:ext>
          </c:extLst>
        </c:ser>
        <c:ser>
          <c:idx val="2"/>
          <c:order val="2"/>
          <c:tx>
            <c:strRef>
              <c:f>データシート!$A$29</c:f>
              <c:strCache>
                <c:ptCount val="1"/>
                <c:pt idx="0">
                  <c:v>小規模下水道特別会計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0.02</c:v>
                </c:pt>
                <c:pt idx="8">
                  <c:v>#N/A</c:v>
                </c:pt>
                <c:pt idx="9">
                  <c:v>0.02</c:v>
                </c:pt>
              </c:numCache>
            </c:numRef>
          </c:val>
          <c:extLst>
            <c:ext xmlns:c16="http://schemas.microsoft.com/office/drawing/2014/chart" uri="{C3380CC4-5D6E-409C-BE32-E72D297353CC}">
              <c16:uniqueId val="{00000002-B9CF-4C6B-9F8E-EF614C5FEADF}"/>
            </c:ext>
          </c:extLst>
        </c:ser>
        <c:ser>
          <c:idx val="3"/>
          <c:order val="3"/>
          <c:tx>
            <c:strRef>
              <c:f>データシート!$A$30</c:f>
              <c:strCache>
                <c:ptCount val="1"/>
                <c:pt idx="0">
                  <c:v>温泉事業等特別会計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0.04</c:v>
                </c:pt>
                <c:pt idx="4">
                  <c:v>#N/A</c:v>
                </c:pt>
                <c:pt idx="5">
                  <c:v>0.06</c:v>
                </c:pt>
                <c:pt idx="6">
                  <c:v>#N/A</c:v>
                </c:pt>
                <c:pt idx="7">
                  <c:v>0.06</c:v>
                </c:pt>
                <c:pt idx="8">
                  <c:v>#N/A</c:v>
                </c:pt>
                <c:pt idx="9">
                  <c:v>0.06</c:v>
                </c:pt>
              </c:numCache>
            </c:numRef>
          </c:val>
          <c:extLst>
            <c:ext xmlns:c16="http://schemas.microsoft.com/office/drawing/2014/chart" uri="{C3380CC4-5D6E-409C-BE32-E72D297353CC}">
              <c16:uniqueId val="{00000003-B9CF-4C6B-9F8E-EF614C5FEAD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c:v>
                </c:pt>
                <c:pt idx="2">
                  <c:v>#N/A</c:v>
                </c:pt>
                <c:pt idx="3">
                  <c:v>0.1</c:v>
                </c:pt>
                <c:pt idx="4">
                  <c:v>#N/A</c:v>
                </c:pt>
                <c:pt idx="5">
                  <c:v>0.1</c:v>
                </c:pt>
                <c:pt idx="6">
                  <c:v>#N/A</c:v>
                </c:pt>
                <c:pt idx="7">
                  <c:v>0.13</c:v>
                </c:pt>
                <c:pt idx="8">
                  <c:v>#N/A</c:v>
                </c:pt>
                <c:pt idx="9">
                  <c:v>0.13</c:v>
                </c:pt>
              </c:numCache>
            </c:numRef>
          </c:val>
          <c:extLst>
            <c:ext xmlns:c16="http://schemas.microsoft.com/office/drawing/2014/chart" uri="{C3380CC4-5D6E-409C-BE32-E72D297353CC}">
              <c16:uniqueId val="{00000004-B9CF-4C6B-9F8E-EF614C5FEAD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0.09</c:v>
                </c:pt>
                <c:pt idx="2">
                  <c:v>#N/A</c:v>
                </c:pt>
                <c:pt idx="3">
                  <c:v>1.1299999999999999</c:v>
                </c:pt>
                <c:pt idx="4">
                  <c:v>#N/A</c:v>
                </c:pt>
                <c:pt idx="5">
                  <c:v>0.48</c:v>
                </c:pt>
                <c:pt idx="6">
                  <c:v>#N/A</c:v>
                </c:pt>
                <c:pt idx="7">
                  <c:v>0.15</c:v>
                </c:pt>
                <c:pt idx="8">
                  <c:v>#N/A</c:v>
                </c:pt>
                <c:pt idx="9">
                  <c:v>0.34</c:v>
                </c:pt>
              </c:numCache>
            </c:numRef>
          </c:val>
          <c:extLst>
            <c:ext xmlns:c16="http://schemas.microsoft.com/office/drawing/2014/chart" uri="{C3380CC4-5D6E-409C-BE32-E72D297353CC}">
              <c16:uniqueId val="{00000005-B9CF-4C6B-9F8E-EF614C5FEAD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0.72</c:v>
                </c:pt>
                <c:pt idx="2">
                  <c:v>#N/A</c:v>
                </c:pt>
                <c:pt idx="3">
                  <c:v>0.48</c:v>
                </c:pt>
                <c:pt idx="4">
                  <c:v>#N/A</c:v>
                </c:pt>
                <c:pt idx="5">
                  <c:v>0.28000000000000003</c:v>
                </c:pt>
                <c:pt idx="6">
                  <c:v>#N/A</c:v>
                </c:pt>
                <c:pt idx="7">
                  <c:v>0.27</c:v>
                </c:pt>
                <c:pt idx="8">
                  <c:v>#N/A</c:v>
                </c:pt>
                <c:pt idx="9">
                  <c:v>0.68</c:v>
                </c:pt>
              </c:numCache>
            </c:numRef>
          </c:val>
          <c:extLst>
            <c:ext xmlns:c16="http://schemas.microsoft.com/office/drawing/2014/chart" uri="{C3380CC4-5D6E-409C-BE32-E72D297353CC}">
              <c16:uniqueId val="{00000006-B9CF-4C6B-9F8E-EF614C5FEADF}"/>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2.4</c:v>
                </c:pt>
                <c:pt idx="2">
                  <c:v>#N/A</c:v>
                </c:pt>
                <c:pt idx="3">
                  <c:v>2.2000000000000002</c:v>
                </c:pt>
                <c:pt idx="4">
                  <c:v>#N/A</c:v>
                </c:pt>
                <c:pt idx="5">
                  <c:v>2.57</c:v>
                </c:pt>
                <c:pt idx="6">
                  <c:v>#N/A</c:v>
                </c:pt>
                <c:pt idx="7">
                  <c:v>2.67</c:v>
                </c:pt>
                <c:pt idx="8">
                  <c:v>#N/A</c:v>
                </c:pt>
                <c:pt idx="9">
                  <c:v>2.96</c:v>
                </c:pt>
              </c:numCache>
            </c:numRef>
          </c:val>
          <c:extLst>
            <c:ext xmlns:c16="http://schemas.microsoft.com/office/drawing/2014/chart" uri="{C3380CC4-5D6E-409C-BE32-E72D297353CC}">
              <c16:uniqueId val="{00000007-B9CF-4C6B-9F8E-EF614C5FEAD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7.49</c:v>
                </c:pt>
                <c:pt idx="2">
                  <c:v>#N/A</c:v>
                </c:pt>
                <c:pt idx="3">
                  <c:v>6.85</c:v>
                </c:pt>
                <c:pt idx="4">
                  <c:v>#N/A</c:v>
                </c:pt>
                <c:pt idx="5">
                  <c:v>6.61</c:v>
                </c:pt>
                <c:pt idx="6">
                  <c:v>#N/A</c:v>
                </c:pt>
                <c:pt idx="7">
                  <c:v>7.77</c:v>
                </c:pt>
                <c:pt idx="8">
                  <c:v>#N/A</c:v>
                </c:pt>
                <c:pt idx="9">
                  <c:v>7.35</c:v>
                </c:pt>
              </c:numCache>
            </c:numRef>
          </c:val>
          <c:extLst>
            <c:ext xmlns:c16="http://schemas.microsoft.com/office/drawing/2014/chart" uri="{C3380CC4-5D6E-409C-BE32-E72D297353CC}">
              <c16:uniqueId val="{00000008-B9CF-4C6B-9F8E-EF614C5FEADF}"/>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7.1</c:v>
                </c:pt>
                <c:pt idx="2">
                  <c:v>#N/A</c:v>
                </c:pt>
                <c:pt idx="3">
                  <c:v>7.88</c:v>
                </c:pt>
                <c:pt idx="4">
                  <c:v>#N/A</c:v>
                </c:pt>
                <c:pt idx="5">
                  <c:v>8.52</c:v>
                </c:pt>
                <c:pt idx="6">
                  <c:v>#N/A</c:v>
                </c:pt>
                <c:pt idx="7">
                  <c:v>8.81</c:v>
                </c:pt>
                <c:pt idx="8">
                  <c:v>#N/A</c:v>
                </c:pt>
                <c:pt idx="9">
                  <c:v>9.3000000000000007</c:v>
                </c:pt>
              </c:numCache>
            </c:numRef>
          </c:val>
          <c:extLst>
            <c:ext xmlns:c16="http://schemas.microsoft.com/office/drawing/2014/chart" uri="{C3380CC4-5D6E-409C-BE32-E72D297353CC}">
              <c16:uniqueId val="{00000009-B9CF-4C6B-9F8E-EF614C5FEAD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1935</c:v>
                </c:pt>
                <c:pt idx="5">
                  <c:v>1898</c:v>
                </c:pt>
                <c:pt idx="8">
                  <c:v>2005</c:v>
                </c:pt>
                <c:pt idx="11">
                  <c:v>1935</c:v>
                </c:pt>
                <c:pt idx="14">
                  <c:v>1849</c:v>
                </c:pt>
              </c:numCache>
            </c:numRef>
          </c:val>
          <c:extLst>
            <c:ext xmlns:c16="http://schemas.microsoft.com/office/drawing/2014/chart" uri="{C3380CC4-5D6E-409C-BE32-E72D297353CC}">
              <c16:uniqueId val="{00000000-4AC4-4446-B3E5-847F46634F0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AC4-4446-B3E5-847F46634F0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c:v>
                </c:pt>
                <c:pt idx="3">
                  <c:v>5</c:v>
                </c:pt>
                <c:pt idx="6">
                  <c:v>5</c:v>
                </c:pt>
                <c:pt idx="9">
                  <c:v>5</c:v>
                </c:pt>
                <c:pt idx="12">
                  <c:v>5</c:v>
                </c:pt>
              </c:numCache>
            </c:numRef>
          </c:val>
          <c:extLst>
            <c:ext xmlns:c16="http://schemas.microsoft.com/office/drawing/2014/chart" uri="{C3380CC4-5D6E-409C-BE32-E72D297353CC}">
              <c16:uniqueId val="{00000002-4AC4-4446-B3E5-847F46634F0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20</c:v>
                </c:pt>
                <c:pt idx="3">
                  <c:v>16</c:v>
                </c:pt>
                <c:pt idx="6">
                  <c:v>19</c:v>
                </c:pt>
                <c:pt idx="9">
                  <c:v>19</c:v>
                </c:pt>
                <c:pt idx="12">
                  <c:v>22</c:v>
                </c:pt>
              </c:numCache>
            </c:numRef>
          </c:val>
          <c:extLst>
            <c:ext xmlns:c16="http://schemas.microsoft.com/office/drawing/2014/chart" uri="{C3380CC4-5D6E-409C-BE32-E72D297353CC}">
              <c16:uniqueId val="{00000003-4AC4-4446-B3E5-847F46634F0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188</c:v>
                </c:pt>
                <c:pt idx="3">
                  <c:v>187</c:v>
                </c:pt>
                <c:pt idx="6">
                  <c:v>185</c:v>
                </c:pt>
                <c:pt idx="9">
                  <c:v>201</c:v>
                </c:pt>
                <c:pt idx="12">
                  <c:v>219</c:v>
                </c:pt>
              </c:numCache>
            </c:numRef>
          </c:val>
          <c:extLst>
            <c:ext xmlns:c16="http://schemas.microsoft.com/office/drawing/2014/chart" uri="{C3380CC4-5D6E-409C-BE32-E72D297353CC}">
              <c16:uniqueId val="{00000004-4AC4-4446-B3E5-847F46634F0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C4-4446-B3E5-847F46634F0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C4-4446-B3E5-847F46634F0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2214</c:v>
                </c:pt>
                <c:pt idx="3">
                  <c:v>2330</c:v>
                </c:pt>
                <c:pt idx="6">
                  <c:v>2494</c:v>
                </c:pt>
                <c:pt idx="9">
                  <c:v>2445</c:v>
                </c:pt>
                <c:pt idx="12">
                  <c:v>2381</c:v>
                </c:pt>
              </c:numCache>
            </c:numRef>
          </c:val>
          <c:extLst>
            <c:ext xmlns:c16="http://schemas.microsoft.com/office/drawing/2014/chart" uri="{C3380CC4-5D6E-409C-BE32-E72D297353CC}">
              <c16:uniqueId val="{00000007-4AC4-4446-B3E5-847F46634F0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492</c:v>
                </c:pt>
                <c:pt idx="2">
                  <c:v>#N/A</c:v>
                </c:pt>
                <c:pt idx="3">
                  <c:v>#N/A</c:v>
                </c:pt>
                <c:pt idx="4">
                  <c:v>640</c:v>
                </c:pt>
                <c:pt idx="5">
                  <c:v>#N/A</c:v>
                </c:pt>
                <c:pt idx="6">
                  <c:v>#N/A</c:v>
                </c:pt>
                <c:pt idx="7">
                  <c:v>698</c:v>
                </c:pt>
                <c:pt idx="8">
                  <c:v>#N/A</c:v>
                </c:pt>
                <c:pt idx="9">
                  <c:v>#N/A</c:v>
                </c:pt>
                <c:pt idx="10">
                  <c:v>735</c:v>
                </c:pt>
                <c:pt idx="11">
                  <c:v>#N/A</c:v>
                </c:pt>
                <c:pt idx="12">
                  <c:v>#N/A</c:v>
                </c:pt>
                <c:pt idx="13">
                  <c:v>778</c:v>
                </c:pt>
                <c:pt idx="14">
                  <c:v>#N/A</c:v>
                </c:pt>
              </c:numCache>
            </c:numRef>
          </c:val>
          <c:smooth val="0"/>
          <c:extLst>
            <c:ext xmlns:c16="http://schemas.microsoft.com/office/drawing/2014/chart" uri="{C3380CC4-5D6E-409C-BE32-E72D297353CC}">
              <c16:uniqueId val="{00000008-4AC4-4446-B3E5-847F46634F0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17356</c:v>
                </c:pt>
                <c:pt idx="5">
                  <c:v>16545</c:v>
                </c:pt>
                <c:pt idx="8">
                  <c:v>15244</c:v>
                </c:pt>
                <c:pt idx="11">
                  <c:v>14191</c:v>
                </c:pt>
                <c:pt idx="14">
                  <c:v>13035</c:v>
                </c:pt>
              </c:numCache>
            </c:numRef>
          </c:val>
          <c:extLst>
            <c:ext xmlns:c16="http://schemas.microsoft.com/office/drawing/2014/chart" uri="{C3380CC4-5D6E-409C-BE32-E72D297353CC}">
              <c16:uniqueId val="{00000000-2AFD-4E47-9ECA-8381620B38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75</c:v>
                </c:pt>
                <c:pt idx="5">
                  <c:v>57</c:v>
                </c:pt>
                <c:pt idx="8">
                  <c:v>39</c:v>
                </c:pt>
                <c:pt idx="11">
                  <c:v>28</c:v>
                </c:pt>
                <c:pt idx="14">
                  <c:v>23</c:v>
                </c:pt>
              </c:numCache>
            </c:numRef>
          </c:val>
          <c:extLst>
            <c:ext xmlns:c16="http://schemas.microsoft.com/office/drawing/2014/chart" uri="{C3380CC4-5D6E-409C-BE32-E72D297353CC}">
              <c16:uniqueId val="{00000001-2AFD-4E47-9ECA-8381620B38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8379</c:v>
                </c:pt>
                <c:pt idx="5">
                  <c:v>8519</c:v>
                </c:pt>
                <c:pt idx="8">
                  <c:v>8251</c:v>
                </c:pt>
                <c:pt idx="11">
                  <c:v>8585</c:v>
                </c:pt>
                <c:pt idx="14">
                  <c:v>8657</c:v>
                </c:pt>
              </c:numCache>
            </c:numRef>
          </c:val>
          <c:extLst>
            <c:ext xmlns:c16="http://schemas.microsoft.com/office/drawing/2014/chart" uri="{C3380CC4-5D6E-409C-BE32-E72D297353CC}">
              <c16:uniqueId val="{00000002-2AFD-4E47-9ECA-8381620B38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FD-4E47-9ECA-8381620B38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FD-4E47-9ECA-8381620B38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FD-4E47-9ECA-8381620B38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2953</c:v>
                </c:pt>
                <c:pt idx="3">
                  <c:v>2835</c:v>
                </c:pt>
                <c:pt idx="6">
                  <c:v>2763</c:v>
                </c:pt>
                <c:pt idx="9">
                  <c:v>2665</c:v>
                </c:pt>
                <c:pt idx="12">
                  <c:v>2619</c:v>
                </c:pt>
              </c:numCache>
            </c:numRef>
          </c:val>
          <c:extLst>
            <c:ext xmlns:c16="http://schemas.microsoft.com/office/drawing/2014/chart" uri="{C3380CC4-5D6E-409C-BE32-E72D297353CC}">
              <c16:uniqueId val="{00000006-2AFD-4E47-9ECA-8381620B38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272</c:v>
                </c:pt>
                <c:pt idx="3">
                  <c:v>241</c:v>
                </c:pt>
                <c:pt idx="6">
                  <c:v>207</c:v>
                </c:pt>
                <c:pt idx="9">
                  <c:v>173</c:v>
                </c:pt>
                <c:pt idx="12">
                  <c:v>151</c:v>
                </c:pt>
              </c:numCache>
            </c:numRef>
          </c:val>
          <c:extLst>
            <c:ext xmlns:c16="http://schemas.microsoft.com/office/drawing/2014/chart" uri="{C3380CC4-5D6E-409C-BE32-E72D297353CC}">
              <c16:uniqueId val="{00000007-2AFD-4E47-9ECA-8381620B38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2223</c:v>
                </c:pt>
                <c:pt idx="3">
                  <c:v>2162</c:v>
                </c:pt>
                <c:pt idx="6">
                  <c:v>2015</c:v>
                </c:pt>
                <c:pt idx="9">
                  <c:v>1933</c:v>
                </c:pt>
                <c:pt idx="12">
                  <c:v>1910</c:v>
                </c:pt>
              </c:numCache>
            </c:numRef>
          </c:val>
          <c:extLst>
            <c:ext xmlns:c16="http://schemas.microsoft.com/office/drawing/2014/chart" uri="{C3380CC4-5D6E-409C-BE32-E72D297353CC}">
              <c16:uniqueId val="{00000008-2AFD-4E47-9ECA-8381620B38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34</c:v>
                </c:pt>
                <c:pt idx="3">
                  <c:v>29</c:v>
                </c:pt>
                <c:pt idx="6">
                  <c:v>25</c:v>
                </c:pt>
                <c:pt idx="9">
                  <c:v>20</c:v>
                </c:pt>
                <c:pt idx="12">
                  <c:v>15</c:v>
                </c:pt>
              </c:numCache>
            </c:numRef>
          </c:val>
          <c:extLst>
            <c:ext xmlns:c16="http://schemas.microsoft.com/office/drawing/2014/chart" uri="{C3380CC4-5D6E-409C-BE32-E72D297353CC}">
              <c16:uniqueId val="{00000009-2AFD-4E47-9ECA-8381620B38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20343</c:v>
                </c:pt>
                <c:pt idx="3">
                  <c:v>19272</c:v>
                </c:pt>
                <c:pt idx="6">
                  <c:v>18014</c:v>
                </c:pt>
                <c:pt idx="9">
                  <c:v>16915</c:v>
                </c:pt>
                <c:pt idx="12">
                  <c:v>15480</c:v>
                </c:pt>
              </c:numCache>
            </c:numRef>
          </c:val>
          <c:extLst>
            <c:ext xmlns:c16="http://schemas.microsoft.com/office/drawing/2014/chart" uri="{C3380CC4-5D6E-409C-BE32-E72D297353CC}">
              <c16:uniqueId val="{0000000A-2AFD-4E47-9ECA-8381620B386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15</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AFD-4E47-9ECA-8381620B386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4096</c:v>
                </c:pt>
                <c:pt idx="1">
                  <c:v>4314</c:v>
                </c:pt>
                <c:pt idx="2">
                  <c:v>4321</c:v>
                </c:pt>
              </c:numCache>
            </c:numRef>
          </c:val>
          <c:extLst>
            <c:ext xmlns:c16="http://schemas.microsoft.com/office/drawing/2014/chart" uri="{C3380CC4-5D6E-409C-BE32-E72D297353CC}">
              <c16:uniqueId val="{00000000-48B4-4FAE-96E0-1FD76ACC6D7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366</c:v>
                </c:pt>
                <c:pt idx="1">
                  <c:v>367</c:v>
                </c:pt>
                <c:pt idx="2">
                  <c:v>368</c:v>
                </c:pt>
              </c:numCache>
            </c:numRef>
          </c:val>
          <c:extLst>
            <c:ext xmlns:c16="http://schemas.microsoft.com/office/drawing/2014/chart" uri="{C3380CC4-5D6E-409C-BE32-E72D297353CC}">
              <c16:uniqueId val="{00000001-48B4-4FAE-96E0-1FD76ACC6D7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6337</c:v>
                </c:pt>
                <c:pt idx="1">
                  <c:v>6457</c:v>
                </c:pt>
                <c:pt idx="2">
                  <c:v>6474</c:v>
                </c:pt>
              </c:numCache>
            </c:numRef>
          </c:val>
          <c:extLst>
            <c:ext xmlns:c16="http://schemas.microsoft.com/office/drawing/2014/chart" uri="{C3380CC4-5D6E-409C-BE32-E72D297353CC}">
              <c16:uniqueId val="{00000002-48B4-4FAE-96E0-1FD76ACC6D7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地方債発行の抑制と据置期間の変更による過疎債（ハード・ソフト）の償還開始等により、元利償還金はほぼ横ばいであった。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また、事業費補正による算入公債費の減少等により、算入公債費等については減少したため、結果、実質公債比率における分子は増加している。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消防庁舎や新庁舎の建設、消防救急デジタル無線の整備などにより、平成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年度及び平成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年度の地方債現在高は一時的に増加しているが、平成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年度～令和</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年度は、地方債の発行額が償還額を下回り地方債現在高は減少した。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一方</a:t>
          </a:r>
          <a:r>
            <a:rPr lang="ja-JP" altLang="ja-JP" sz="1100" b="0" i="0" baseline="0">
              <a:solidFill>
                <a:schemeClr val="dk1"/>
              </a:solidFill>
              <a:effectLst/>
              <a:latin typeface="+mn-lt"/>
              <a:ea typeface="+mn-ea"/>
              <a:cs typeface="+mn-cs"/>
            </a:rPr>
            <a:t>、充当可能基金の残高は、</a:t>
          </a:r>
          <a:r>
            <a:rPr lang="ja-JP" altLang="en-US" sz="1100" b="0" i="0" baseline="0">
              <a:solidFill>
                <a:schemeClr val="dk1"/>
              </a:solidFill>
              <a:effectLst/>
              <a:latin typeface="+mn-lt"/>
              <a:ea typeface="+mn-ea"/>
              <a:cs typeface="+mn-cs"/>
            </a:rPr>
            <a:t>ふるさとづくり基金の増加により充当可能基金も増加し</a:t>
          </a:r>
          <a:r>
            <a:rPr lang="ja-JP" altLang="ja-JP" sz="1100" b="0" i="0" baseline="0">
              <a:solidFill>
                <a:schemeClr val="dk1"/>
              </a:solidFill>
              <a:effectLst/>
              <a:latin typeface="+mn-lt"/>
              <a:ea typeface="+mn-ea"/>
              <a:cs typeface="+mn-cs"/>
            </a:rPr>
            <a:t>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愛媛県愛南町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令和３年度末の基金残高に対して</a:t>
          </a:r>
          <a:r>
            <a:rPr kumimoji="1" lang="en-US" altLang="ja-JP" sz="1100">
              <a:solidFill>
                <a:schemeClr val="dk1"/>
              </a:solidFill>
              <a:effectLst/>
              <a:latin typeface="+mn-lt"/>
              <a:ea typeface="+mn-ea"/>
              <a:cs typeface="+mn-cs"/>
            </a:rPr>
            <a:t>25,762</a:t>
          </a:r>
          <a:r>
            <a:rPr kumimoji="1" lang="ja-JP" altLang="ja-JP" sz="1100">
              <a:solidFill>
                <a:schemeClr val="dk1"/>
              </a:solidFill>
              <a:effectLst/>
              <a:latin typeface="+mn-lt"/>
              <a:ea typeface="+mn-ea"/>
              <a:cs typeface="+mn-cs"/>
            </a:rPr>
            <a:t>千円増加となっている。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内、地域活性化基金を活用したコミュニティ関連経費への一部取崩、一本松交流促進センター照明設備等に係る公共マネジメント基金の一部取崩はあるものの、財政調整基金の積立及びふるさと寄附金の増加に伴うふるさとづくり基金の増額</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83,098</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により、基金現在高は増加した。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ふるさと寄附金の影響による増加が考えられるが、中長期的に寄附金は、一定額以外は事業へ充当していく見通しである。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地域活性化基金：地域の活性化及び住民の一体的な公共活動の促進</a:t>
          </a:r>
          <a:endParaRPr lang="ja-JP" altLang="ja-JP" sz="1400">
            <a:effectLst/>
          </a:endParaRPr>
        </a:p>
        <a:p>
          <a:r>
            <a:rPr kumimoji="1" lang="ja-JP" altLang="ja-JP" sz="1100">
              <a:solidFill>
                <a:schemeClr val="dk1"/>
              </a:solidFill>
              <a:effectLst/>
              <a:latin typeface="+mn-lt"/>
              <a:ea typeface="+mn-ea"/>
              <a:cs typeface="+mn-cs"/>
            </a:rPr>
            <a:t>　公共施設マネジメント基金：公共施設のマネジメントの推進に伴う公共施設等の整備事業、集約化・複合化事業、転用事業、除却事業及び保全事業</a:t>
          </a:r>
          <a:endParaRPr lang="ja-JP" altLang="ja-JP" sz="1400">
            <a:effectLst/>
          </a:endParaRPr>
        </a:p>
        <a:p>
          <a:r>
            <a:rPr kumimoji="1" lang="ja-JP" altLang="ja-JP" sz="1100">
              <a:solidFill>
                <a:schemeClr val="dk1"/>
              </a:solidFill>
              <a:effectLst/>
              <a:latin typeface="+mn-lt"/>
              <a:ea typeface="+mn-ea"/>
              <a:cs typeface="+mn-cs"/>
            </a:rPr>
            <a:t>　ふるさとづくり基金：寄附を通じた参加型の地方自治を実現し、愛南町のふるさとづくりに資するための事業</a:t>
          </a:r>
          <a:endParaRPr lang="ja-JP" altLang="ja-JP" sz="1400">
            <a:effectLst/>
          </a:endParaRPr>
        </a:p>
        <a:p>
          <a:r>
            <a:rPr kumimoji="1" lang="ja-JP" altLang="ja-JP" sz="1100">
              <a:solidFill>
                <a:schemeClr val="dk1"/>
              </a:solidFill>
              <a:effectLst/>
              <a:latin typeface="+mn-lt"/>
              <a:ea typeface="+mn-ea"/>
              <a:cs typeface="+mn-cs"/>
            </a:rPr>
            <a:t>　地域福祉基金：高齢者等の在宅福祉の向上、健康づくり、ボランティア活動の支援等高齢者保健福祉施策の推進</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防災対策基金：防災及び減災に関する事業、災害発生時における応急対策、復旧及び復興に関する事業並びに被災地への支援活動等に関する事業</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地域活性化基金：地域コミュニティ事業への取り崩し</a:t>
          </a:r>
          <a:endParaRPr lang="ja-JP" altLang="ja-JP" sz="1400">
            <a:effectLst/>
          </a:endParaRPr>
        </a:p>
        <a:p>
          <a:r>
            <a:rPr kumimoji="1" lang="ja-JP" altLang="ja-JP" sz="1100">
              <a:solidFill>
                <a:schemeClr val="dk1"/>
              </a:solidFill>
              <a:effectLst/>
              <a:latin typeface="+mn-lt"/>
              <a:ea typeface="+mn-ea"/>
              <a:cs typeface="+mn-cs"/>
            </a:rPr>
            <a:t>　公共施設マネジメント基金：一本松交流促進センター照明設備等への取り崩し</a:t>
          </a:r>
          <a:endParaRPr lang="ja-JP" altLang="ja-JP" sz="1400">
            <a:effectLst/>
          </a:endParaRPr>
        </a:p>
        <a:p>
          <a:r>
            <a:rPr kumimoji="1" lang="ja-JP" altLang="ja-JP" sz="1100">
              <a:solidFill>
                <a:schemeClr val="dk1"/>
              </a:solidFill>
              <a:effectLst/>
              <a:latin typeface="+mn-lt"/>
              <a:ea typeface="+mn-ea"/>
              <a:cs typeface="+mn-cs"/>
            </a:rPr>
            <a:t>　ふるさとづくり基金：ふるさと寄附金の積立による増</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防災対策基金：運用利息による増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決算の状況を踏まえ積み立てることとしているが、中長期的には減少していく見通しである。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令和３年度末の基金残高に対して、基金運用利息のみ積立たことにより増加した。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コロナ禍の影響によって事業縮小</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見直し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等により、財政調整基金を取崩さずに対応した。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物価高騰による影響や災害への備えのため、決算の状況を踏まえ積み立てることとしているが、中長期的には減少していく見通しである。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令和３年度末の基金残高に対して、基金運用利息のみ積立たことにより増加した。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地方債現在高は、今後、減少していく見通しであり、運用利息の積立てのみとする予定である。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13A6DD1-BD23-4F62-9824-09D64A8C038F}"/>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55528204-B358-4326-A7F5-F98C3E440E39}"/>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AADCD405-72E5-44AD-B6BD-C9D49A7CBC91}"/>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5EDB6B2-2CBA-4B88-AE46-B432AD75AAE9}"/>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4DF6A7D9-C730-447F-AEC7-1A6607C480E8}"/>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B731B72F-FAD0-4483-850E-9929F2EB38FE}"/>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D09B5E3-D32B-453D-8812-75CF1FF0D013}"/>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7CCE66EE-3615-44FD-8DB0-868B48A7C9AB}"/>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D0A9CA3-34F7-4D13-A8F0-7BFE02A4CDE3}"/>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3828819E-DA44-4E46-A6F6-8BEDB926B58E}"/>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19,575
19,470
238.99
16,828,985
16,023,287
700,453
9,450,877
15,479,751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A086E3-909C-48A5-8FFA-35886BC28F0A}"/>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162DF8D-45D0-4ECA-B393-53DBAA7F8600}"/>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57B60D72-046B-4A19-8F97-3E1E8D6A3FD5}"/>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ABB9BAEF-769C-4BF2-ABE0-ECD9CE6641A6}"/>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940FA60-934D-46BB-9F71-20C98867D498}"/>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76E8B80-7E94-46BB-B976-9F265C0B70CF}"/>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EDEF3A7F-3CA5-4D40-9A95-99EFF46C766B}"/>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9ECC80E-138B-4683-A3FD-6D9920C4425E}"/>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4CFFD3BE-2921-4BFF-96FF-CACF9FD22FE7}"/>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27D1BE7-FB51-465E-AE97-D386B5A190DF}"/>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21F72A3-49B3-463A-95EE-678114A0FDC4}"/>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D3F8C981-2438-423B-86AA-2670E3AB6477}"/>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D552CD7C-E930-4CA7-AADA-29C72DF9C943}"/>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27E18E4-CAB2-4737-9000-64219924C191}"/>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82F76640-E6A2-426F-89DB-7CA5F6A64C2D}"/>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B6B0BB2-A7DD-484C-BAFE-8019E4C50FB9}"/>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7723DAB3-EF71-4871-80F8-5FDB7BC8057F}"/>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65C024EE-E0A5-4A16-8EB7-F4C2F6F5B966}"/>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FBCCE31-322A-4F75-BFCD-E461C5FEAA03}"/>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C41DC4F1-EA76-40E4-96CC-636261492C90}"/>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23A33C28-E571-42A0-8D83-22FFEED1B77C}"/>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0BD757F-B594-4665-A491-A05E9F7D7C78}"/>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7DCB93E8-F30F-4FF7-BB04-E5F37E6C3F97}"/>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3505D37-6D01-45C9-91A3-69F62B51DD87}"/>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F7E9129F-728D-4AC7-AFDF-B119539660F6}"/>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24CFF6D2-14F7-489E-B1A1-0F90BA3D9AA8}"/>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C78DAA4-FD9C-4E02-AABD-DA32E489BA95}"/>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EBEEBE8-A200-456C-BC4B-FC80ACBE648E}"/>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DEFA048-52BF-44D9-95E9-A5A65E34E8E2}"/>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BB6A3D8C-9E8F-4D24-8B55-F6FC0B7071D0}"/>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FBBE1A2-A58B-4051-85DA-C0697EB4E6C4}"/>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E271BC4-7155-4291-8ACC-78D93A28FEC3}"/>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C56A8B4-609F-47B2-9D69-35C4EBA1AE4E}"/>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496C96C-A632-4C82-9FE5-F661B5C299F0}"/>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DA0E348-58B3-4574-9350-32B7A2FB5AB9}"/>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D9314201-8546-4E69-A8B9-B00F8C72188D}"/>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AAA96A66-DA8B-483E-9223-4648B1F5A752}"/>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400"/>
            </a:lnSpc>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人口の減少（前年比△</a:t>
          </a:r>
          <a:r>
            <a:rPr lang="en-US" altLang="ja-JP" sz="1100" b="0" i="0" baseline="0">
              <a:solidFill>
                <a:schemeClr val="dk1"/>
              </a:solidFill>
              <a:effectLst/>
              <a:latin typeface="+mn-lt"/>
              <a:ea typeface="+mn-ea"/>
              <a:cs typeface="+mn-cs"/>
            </a:rPr>
            <a:t>477</a:t>
          </a:r>
          <a:r>
            <a:rPr lang="ja-JP" altLang="ja-JP" sz="1100" b="0" i="0" baseline="0">
              <a:solidFill>
                <a:schemeClr val="dk1"/>
              </a:solidFill>
              <a:effectLst/>
              <a:latin typeface="+mn-lt"/>
              <a:ea typeface="+mn-ea"/>
              <a:cs typeface="+mn-cs"/>
            </a:rPr>
            <a:t>人）や高い高齢化率（令和</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年度末</a:t>
          </a:r>
          <a:r>
            <a:rPr lang="en-US" altLang="ja-JP" sz="1100" b="0" i="0" baseline="0">
              <a:solidFill>
                <a:schemeClr val="dk1"/>
              </a:solidFill>
              <a:effectLst/>
              <a:latin typeface="+mn-lt"/>
              <a:ea typeface="+mn-ea"/>
              <a:cs typeface="+mn-cs"/>
            </a:rPr>
            <a:t>45.59</a:t>
          </a:r>
          <a:r>
            <a:rPr lang="ja-JP" altLang="ja-JP" sz="1100" b="0" i="0" baseline="0">
              <a:solidFill>
                <a:schemeClr val="dk1"/>
              </a:solidFill>
              <a:effectLst/>
              <a:latin typeface="+mn-lt"/>
              <a:ea typeface="+mn-ea"/>
              <a:cs typeface="+mn-cs"/>
            </a:rPr>
            <a:t>％　県平均</a:t>
          </a:r>
          <a:r>
            <a:rPr lang="en-US" altLang="ja-JP" sz="1100" b="0" i="0" baseline="0">
              <a:solidFill>
                <a:schemeClr val="dk1"/>
              </a:solidFill>
              <a:effectLst/>
              <a:latin typeface="+mn-lt"/>
              <a:ea typeface="+mn-ea"/>
              <a:cs typeface="+mn-cs"/>
            </a:rPr>
            <a:t>32.84</a:t>
          </a:r>
          <a:r>
            <a:rPr lang="ja-JP" altLang="ja-JP" sz="1100" b="0" i="0" baseline="0">
              <a:solidFill>
                <a:schemeClr val="dk1"/>
              </a:solidFill>
              <a:effectLst/>
              <a:latin typeface="+mn-lt"/>
              <a:ea typeface="+mn-ea"/>
              <a:cs typeface="+mn-cs"/>
            </a:rPr>
            <a:t>％）に加え、長引く景気低迷等による影響を受け、</a:t>
          </a:r>
          <a:r>
            <a:rPr lang="en-US" altLang="ja-JP" sz="1100" b="0" i="0" baseline="0">
              <a:solidFill>
                <a:schemeClr val="dk1"/>
              </a:solidFill>
              <a:effectLst/>
              <a:latin typeface="+mn-lt"/>
              <a:ea typeface="+mn-ea"/>
              <a:cs typeface="+mn-cs"/>
            </a:rPr>
            <a:t>0.22</a:t>
          </a:r>
          <a:r>
            <a:rPr lang="ja-JP" altLang="ja-JP" sz="1100" b="0" i="0" baseline="0">
              <a:solidFill>
                <a:schemeClr val="dk1"/>
              </a:solidFill>
              <a:effectLst/>
              <a:latin typeface="+mn-lt"/>
              <a:ea typeface="+mn-ea"/>
              <a:cs typeface="+mn-cs"/>
            </a:rPr>
            <a:t>と類似団体でも下位に位置している。</a:t>
          </a:r>
          <a:endParaRPr lang="ja-JP" altLang="ja-JP" sz="1400">
            <a:effectLst/>
          </a:endParaRPr>
        </a:p>
        <a:p>
          <a:pPr rtl="0" eaLnBrk="1" fontAlgn="auto" latinLnBrk="0" hangingPunct="1">
            <a:lnSpc>
              <a:spcPts val="1400"/>
            </a:lnSpc>
          </a:pPr>
          <a:r>
            <a:rPr lang="ja-JP" altLang="ja-JP" sz="1100" b="0" i="0" baseline="0">
              <a:solidFill>
                <a:schemeClr val="dk1"/>
              </a:solidFill>
              <a:effectLst/>
              <a:latin typeface="+mn-lt"/>
              <a:ea typeface="+mn-ea"/>
              <a:cs typeface="+mn-cs"/>
            </a:rPr>
            <a:t>　そのため、行政評価と連動した予算編成を行い、行政コストの縮減に努めるとともに、可能な施設は統廃合するなどして、効率的な行財政運営を推進する。</a:t>
          </a:r>
          <a:endParaRPr lang="ja-JP" altLang="ja-JP" sz="1400">
            <a:effectLst/>
          </a:endParaRPr>
        </a:p>
        <a:p>
          <a:pPr rtl="0" eaLnBrk="1" fontAlgn="auto" latinLnBrk="0" hangingPunct="1">
            <a:lnSpc>
              <a:spcPts val="1400"/>
            </a:lnSpc>
          </a:pPr>
          <a:r>
            <a:rPr lang="ja-JP" altLang="ja-JP" sz="1100" b="0" i="0" baseline="0">
              <a:solidFill>
                <a:schemeClr val="dk1"/>
              </a:solidFill>
              <a:effectLst/>
              <a:latin typeface="+mn-lt"/>
              <a:ea typeface="+mn-ea"/>
              <a:cs typeface="+mn-cs"/>
            </a:rPr>
            <a:t>　そのほか、投資的経費についても、事業の緊急度・優先度を考慮した事業の実施に努めるとともに、町税の徴収体制強化、町有財産の有効活用など、自主財源の安定確保にも一層努めていく。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E22593F7-BDB4-4BD7-AF1A-3EFD5F7D75A6}"/>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123135E5-F50F-44E7-A5BD-8AED6B60A0A4}"/>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BF319AE0-9AA0-4B91-81EA-EB96FAC18988}"/>
            </a:ext>
          </a:extLst>
        </xdr:cNvPr>
        <xdr:cNvCxnSpPr/>
      </xdr:nvCxnSpPr>
      <xdr:spPr>
        <a:xfrm>
          <a:off x="7048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4549771D-B00A-48A1-8E7E-E9DF0B426784}"/>
            </a:ext>
          </a:extLst>
        </xdr:cNvPr>
        <xdr:cNvSpPr txBox="1"/>
      </xdr:nvSpPr>
      <xdr:spPr>
        <a:xfrm>
          <a:off x="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238E86A9-4CC9-48BF-9019-A7F2FB167A33}"/>
            </a:ext>
          </a:extLst>
        </xdr:cNvPr>
        <xdr:cNvCxnSpPr/>
      </xdr:nvCxnSpPr>
      <xdr:spPr>
        <a:xfrm>
          <a:off x="7048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DA9B23B6-2EC6-4A0F-99DA-0F5EDB384272}"/>
            </a:ext>
          </a:extLst>
        </xdr:cNvPr>
        <xdr:cNvSpPr txBox="1"/>
      </xdr:nvSpPr>
      <xdr:spPr>
        <a:xfrm>
          <a:off x="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E5AEF92C-9642-4B9C-ACE7-6EDE4511787B}"/>
            </a:ext>
          </a:extLst>
        </xdr:cNvPr>
        <xdr:cNvCxnSpPr/>
      </xdr:nvCxnSpPr>
      <xdr:spPr>
        <a:xfrm>
          <a:off x="7048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EC00D4C0-A87E-453F-BB70-83D691E04842}"/>
            </a:ext>
          </a:extLst>
        </xdr:cNvPr>
        <xdr:cNvSpPr txBox="1"/>
      </xdr:nvSpPr>
      <xdr:spPr>
        <a:xfrm>
          <a:off x="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9D9E6096-F227-48A4-9D9A-95ED4B228ABF}"/>
            </a:ext>
          </a:extLst>
        </xdr:cNvPr>
        <xdr:cNvCxnSpPr/>
      </xdr:nvCxnSpPr>
      <xdr:spPr>
        <a:xfrm>
          <a:off x="7048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98847464-458D-42A5-B4D5-779D61B69D7D}"/>
            </a:ext>
          </a:extLst>
        </xdr:cNvPr>
        <xdr:cNvSpPr txBox="1"/>
      </xdr:nvSpPr>
      <xdr:spPr>
        <a:xfrm>
          <a:off x="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300FFC4E-66AE-4758-A50B-8E3055CFDB72}"/>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8FC37B43-4210-45F6-8ECD-4C40FB453BC3}"/>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B15A145C-2A2A-415D-B46B-4436450184C6}"/>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74D0C9CE-F346-4A11-8533-5EC9DA2BE4B8}"/>
            </a:ext>
          </a:extLst>
        </xdr:cNvPr>
        <xdr:cNvCxnSpPr/>
      </xdr:nvCxnSpPr>
      <xdr:spPr>
        <a:xfrm flipV="1">
          <a:off x="4514850" y="6172200"/>
          <a:ext cx="0" cy="1272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C95AB639-860A-4E7D-8315-2B42130FD2EE}"/>
            </a:ext>
          </a:extLst>
        </xdr:cNvPr>
        <xdr:cNvSpPr txBox="1"/>
      </xdr:nvSpPr>
      <xdr:spPr>
        <a:xfrm>
          <a:off x="4584700" y="741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43DA7943-055D-4BA2-92F2-1DAD2F63A98B}"/>
            </a:ext>
          </a:extLst>
        </xdr:cNvPr>
        <xdr:cNvCxnSpPr/>
      </xdr:nvCxnSpPr>
      <xdr:spPr>
        <a:xfrm>
          <a:off x="4425950" y="74447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a:extLst>
            <a:ext uri="{FF2B5EF4-FFF2-40B4-BE49-F238E27FC236}">
              <a16:creationId xmlns:a16="http://schemas.microsoft.com/office/drawing/2014/main" id="{8724B2A8-9872-4B47-858A-8F3FDE25D296}"/>
            </a:ext>
          </a:extLst>
        </xdr:cNvPr>
        <xdr:cNvSpPr txBox="1"/>
      </xdr:nvSpPr>
      <xdr:spPr>
        <a:xfrm>
          <a:off x="4584700" y="591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a:extLst>
            <a:ext uri="{FF2B5EF4-FFF2-40B4-BE49-F238E27FC236}">
              <a16:creationId xmlns:a16="http://schemas.microsoft.com/office/drawing/2014/main" id="{995438EF-E334-468F-A15E-19F5FA374392}"/>
            </a:ext>
          </a:extLst>
        </xdr:cNvPr>
        <xdr:cNvCxnSpPr/>
      </xdr:nvCxnSpPr>
      <xdr:spPr>
        <a:xfrm>
          <a:off x="4425950" y="6172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68580</xdr:rowOff>
    </xdr:to>
    <xdr:cxnSp macro="">
      <xdr:nvCxnSpPr>
        <xdr:cNvPr id="67" name="直線コネクタ 66">
          <a:extLst>
            <a:ext uri="{FF2B5EF4-FFF2-40B4-BE49-F238E27FC236}">
              <a16:creationId xmlns:a16="http://schemas.microsoft.com/office/drawing/2014/main" id="{70B787FB-AC14-46DC-95FF-57D75D8AD186}"/>
            </a:ext>
          </a:extLst>
        </xdr:cNvPr>
        <xdr:cNvCxnSpPr/>
      </xdr:nvCxnSpPr>
      <xdr:spPr>
        <a:xfrm>
          <a:off x="3752850" y="744474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66057</xdr:rowOff>
    </xdr:from>
    <xdr:ext cx="762000" cy="259045"/>
    <xdr:sp macro="" textlink="">
      <xdr:nvSpPr>
        <xdr:cNvPr id="68" name="財政力平均値テキスト">
          <a:extLst>
            <a:ext uri="{FF2B5EF4-FFF2-40B4-BE49-F238E27FC236}">
              <a16:creationId xmlns:a16="http://schemas.microsoft.com/office/drawing/2014/main" id="{7C6338A5-23A1-41B7-8417-445BBE02A129}"/>
            </a:ext>
          </a:extLst>
        </xdr:cNvPr>
        <xdr:cNvSpPr txBox="1"/>
      </xdr:nvSpPr>
      <xdr:spPr>
        <a:xfrm>
          <a:off x="4584700" y="677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69" name="フローチャート: 判断 68">
          <a:extLst>
            <a:ext uri="{FF2B5EF4-FFF2-40B4-BE49-F238E27FC236}">
              <a16:creationId xmlns:a16="http://schemas.microsoft.com/office/drawing/2014/main" id="{A4B9F8F0-9783-482F-A5E5-227A6480B510}"/>
            </a:ext>
          </a:extLst>
        </xdr:cNvPr>
        <xdr:cNvSpPr/>
      </xdr:nvSpPr>
      <xdr:spPr>
        <a:xfrm>
          <a:off x="446405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68580</xdr:rowOff>
    </xdr:to>
    <xdr:cxnSp macro="">
      <xdr:nvCxnSpPr>
        <xdr:cNvPr id="70" name="直線コネクタ 69">
          <a:extLst>
            <a:ext uri="{FF2B5EF4-FFF2-40B4-BE49-F238E27FC236}">
              <a16:creationId xmlns:a16="http://schemas.microsoft.com/office/drawing/2014/main" id="{1FBB5F2B-8615-4E9F-8603-E8EE48D90242}"/>
            </a:ext>
          </a:extLst>
        </xdr:cNvPr>
        <xdr:cNvCxnSpPr/>
      </xdr:nvCxnSpPr>
      <xdr:spPr>
        <a:xfrm>
          <a:off x="2940050" y="744474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49530</xdr:rowOff>
    </xdr:from>
    <xdr:to>
      <xdr:col>19</xdr:col>
      <xdr:colOff>184150</xdr:colOff>
      <xdr:row>41</xdr:row>
      <xdr:rowOff>151130</xdr:rowOff>
    </xdr:to>
    <xdr:sp macro="" textlink="">
      <xdr:nvSpPr>
        <xdr:cNvPr id="71" name="フローチャート: 判断 70">
          <a:extLst>
            <a:ext uri="{FF2B5EF4-FFF2-40B4-BE49-F238E27FC236}">
              <a16:creationId xmlns:a16="http://schemas.microsoft.com/office/drawing/2014/main" id="{9485B812-229D-48B3-A5F5-B088DC0CDAC8}"/>
            </a:ext>
          </a:extLst>
        </xdr:cNvPr>
        <xdr:cNvSpPr/>
      </xdr:nvSpPr>
      <xdr:spPr>
        <a:xfrm>
          <a:off x="370205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161307</xdr:rowOff>
    </xdr:from>
    <xdr:ext cx="736600" cy="259045"/>
    <xdr:sp macro="" textlink="">
      <xdr:nvSpPr>
        <xdr:cNvPr id="72" name="テキスト ボックス 71">
          <a:extLst>
            <a:ext uri="{FF2B5EF4-FFF2-40B4-BE49-F238E27FC236}">
              <a16:creationId xmlns:a16="http://schemas.microsoft.com/office/drawing/2014/main" id="{1EAD2F7F-C018-4753-99DF-2E4338C4B611}"/>
            </a:ext>
          </a:extLst>
        </xdr:cNvPr>
        <xdr:cNvSpPr txBox="1"/>
      </xdr:nvSpPr>
      <xdr:spPr>
        <a:xfrm>
          <a:off x="3409950" y="6699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68580</xdr:rowOff>
    </xdr:to>
    <xdr:cxnSp macro="">
      <xdr:nvCxnSpPr>
        <xdr:cNvPr id="73" name="直線コネクタ 72">
          <a:extLst>
            <a:ext uri="{FF2B5EF4-FFF2-40B4-BE49-F238E27FC236}">
              <a16:creationId xmlns:a16="http://schemas.microsoft.com/office/drawing/2014/main" id="{DEC22553-E523-4915-B117-038C8E176992}"/>
            </a:ext>
          </a:extLst>
        </xdr:cNvPr>
        <xdr:cNvCxnSpPr/>
      </xdr:nvCxnSpPr>
      <xdr:spPr>
        <a:xfrm>
          <a:off x="2127250" y="744474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a:extLst>
            <a:ext uri="{FF2B5EF4-FFF2-40B4-BE49-F238E27FC236}">
              <a16:creationId xmlns:a16="http://schemas.microsoft.com/office/drawing/2014/main" id="{316F72AB-0149-403F-A43C-9B65CA2E52E1}"/>
            </a:ext>
          </a:extLst>
        </xdr:cNvPr>
        <xdr:cNvSpPr/>
      </xdr:nvSpPr>
      <xdr:spPr>
        <a:xfrm>
          <a:off x="2889250" y="6830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64787</xdr:rowOff>
    </xdr:from>
    <xdr:ext cx="762000" cy="259045"/>
    <xdr:sp macro="" textlink="">
      <xdr:nvSpPr>
        <xdr:cNvPr id="75" name="テキスト ボックス 74">
          <a:extLst>
            <a:ext uri="{FF2B5EF4-FFF2-40B4-BE49-F238E27FC236}">
              <a16:creationId xmlns:a16="http://schemas.microsoft.com/office/drawing/2014/main" id="{9DD414D9-DF27-4152-9E3B-223A3CB8F827}"/>
            </a:ext>
          </a:extLst>
        </xdr:cNvPr>
        <xdr:cNvSpPr txBox="1"/>
      </xdr:nvSpPr>
      <xdr:spPr>
        <a:xfrm>
          <a:off x="2597150" y="660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68580</xdr:rowOff>
    </xdr:to>
    <xdr:cxnSp macro="">
      <xdr:nvCxnSpPr>
        <xdr:cNvPr id="76" name="直線コネクタ 75">
          <a:extLst>
            <a:ext uri="{FF2B5EF4-FFF2-40B4-BE49-F238E27FC236}">
              <a16:creationId xmlns:a16="http://schemas.microsoft.com/office/drawing/2014/main" id="{73DA9457-3127-479D-A824-D4E4DFBBA53B}"/>
            </a:ext>
          </a:extLst>
        </xdr:cNvPr>
        <xdr:cNvCxnSpPr/>
      </xdr:nvCxnSpPr>
      <xdr:spPr>
        <a:xfrm>
          <a:off x="1333500" y="744474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151130</xdr:rowOff>
    </xdr:from>
    <xdr:to>
      <xdr:col>11</xdr:col>
      <xdr:colOff>82550</xdr:colOff>
      <xdr:row>40</xdr:row>
      <xdr:rowOff>81280</xdr:rowOff>
    </xdr:to>
    <xdr:sp macro="" textlink="">
      <xdr:nvSpPr>
        <xdr:cNvPr id="77" name="フローチャート: 判断 76">
          <a:extLst>
            <a:ext uri="{FF2B5EF4-FFF2-40B4-BE49-F238E27FC236}">
              <a16:creationId xmlns:a16="http://schemas.microsoft.com/office/drawing/2014/main" id="{9577AB9A-D006-44AE-892A-E8F759E11AD4}"/>
            </a:ext>
          </a:extLst>
        </xdr:cNvPr>
        <xdr:cNvSpPr/>
      </xdr:nvSpPr>
      <xdr:spPr>
        <a:xfrm>
          <a:off x="2095500" y="66890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91457</xdr:rowOff>
    </xdr:from>
    <xdr:ext cx="762000" cy="259045"/>
    <xdr:sp macro="" textlink="">
      <xdr:nvSpPr>
        <xdr:cNvPr id="78" name="テキスト ボックス 77">
          <a:extLst>
            <a:ext uri="{FF2B5EF4-FFF2-40B4-BE49-F238E27FC236}">
              <a16:creationId xmlns:a16="http://schemas.microsoft.com/office/drawing/2014/main" id="{2A90454A-5F5A-4E57-8137-0FE23589988E}"/>
            </a:ext>
          </a:extLst>
        </xdr:cNvPr>
        <xdr:cNvSpPr txBox="1"/>
      </xdr:nvSpPr>
      <xdr:spPr>
        <a:xfrm>
          <a:off x="178435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151130</xdr:rowOff>
    </xdr:from>
    <xdr:to>
      <xdr:col>7</xdr:col>
      <xdr:colOff>31750</xdr:colOff>
      <xdr:row>40</xdr:row>
      <xdr:rowOff>81280</xdr:rowOff>
    </xdr:to>
    <xdr:sp macro="" textlink="">
      <xdr:nvSpPr>
        <xdr:cNvPr id="79" name="フローチャート: 判断 78">
          <a:extLst>
            <a:ext uri="{FF2B5EF4-FFF2-40B4-BE49-F238E27FC236}">
              <a16:creationId xmlns:a16="http://schemas.microsoft.com/office/drawing/2014/main" id="{DCBC5915-E860-4F10-A07E-BC6B3C905695}"/>
            </a:ext>
          </a:extLst>
        </xdr:cNvPr>
        <xdr:cNvSpPr/>
      </xdr:nvSpPr>
      <xdr:spPr>
        <a:xfrm>
          <a:off x="1282700" y="66890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91457</xdr:rowOff>
    </xdr:from>
    <xdr:ext cx="762000" cy="259045"/>
    <xdr:sp macro="" textlink="">
      <xdr:nvSpPr>
        <xdr:cNvPr id="80" name="テキスト ボックス 79">
          <a:extLst>
            <a:ext uri="{FF2B5EF4-FFF2-40B4-BE49-F238E27FC236}">
              <a16:creationId xmlns:a16="http://schemas.microsoft.com/office/drawing/2014/main" id="{84347215-9F2C-49C8-86FF-E55B497B4041}"/>
            </a:ext>
          </a:extLst>
        </xdr:cNvPr>
        <xdr:cNvSpPr txBox="1"/>
      </xdr:nvSpPr>
      <xdr:spPr>
        <a:xfrm>
          <a:off x="97155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D83B5A15-CE22-492E-8917-EF9812AEA5A1}"/>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5A4F454A-3270-4A03-B23B-1AE0380F4E1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41F0E708-4435-4059-9C86-ED023ED9E489}"/>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16F5911E-F951-4EE3-A768-94D82A1DA612}"/>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081AFE4-727C-4787-A785-CC90C1E27141}"/>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6" name="楕円 85">
          <a:extLst>
            <a:ext uri="{FF2B5EF4-FFF2-40B4-BE49-F238E27FC236}">
              <a16:creationId xmlns:a16="http://schemas.microsoft.com/office/drawing/2014/main" id="{A6A5EF3E-FECB-4C39-B420-754DE9DF5D3E}"/>
            </a:ext>
          </a:extLst>
        </xdr:cNvPr>
        <xdr:cNvSpPr/>
      </xdr:nvSpPr>
      <xdr:spPr>
        <a:xfrm>
          <a:off x="4464050" y="739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85107</xdr:rowOff>
    </xdr:from>
    <xdr:ext cx="762000" cy="259045"/>
    <xdr:sp macro="" textlink="">
      <xdr:nvSpPr>
        <xdr:cNvPr id="87" name="財政力該当値テキスト">
          <a:extLst>
            <a:ext uri="{FF2B5EF4-FFF2-40B4-BE49-F238E27FC236}">
              <a16:creationId xmlns:a16="http://schemas.microsoft.com/office/drawing/2014/main" id="{C3A956C5-0455-441F-B1AC-61A63BF3A053}"/>
            </a:ext>
          </a:extLst>
        </xdr:cNvPr>
        <xdr:cNvSpPr txBox="1"/>
      </xdr:nvSpPr>
      <xdr:spPr>
        <a:xfrm>
          <a:off x="4584700" y="729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8" name="楕円 87">
          <a:extLst>
            <a:ext uri="{FF2B5EF4-FFF2-40B4-BE49-F238E27FC236}">
              <a16:creationId xmlns:a16="http://schemas.microsoft.com/office/drawing/2014/main" id="{1E40C41A-C407-4092-B10D-53A1BBB33C17}"/>
            </a:ext>
          </a:extLst>
        </xdr:cNvPr>
        <xdr:cNvSpPr/>
      </xdr:nvSpPr>
      <xdr:spPr>
        <a:xfrm>
          <a:off x="3702050" y="739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9" name="テキスト ボックス 88">
          <a:extLst>
            <a:ext uri="{FF2B5EF4-FFF2-40B4-BE49-F238E27FC236}">
              <a16:creationId xmlns:a16="http://schemas.microsoft.com/office/drawing/2014/main" id="{676241AD-C645-4029-8AF6-156812966F2C}"/>
            </a:ext>
          </a:extLst>
        </xdr:cNvPr>
        <xdr:cNvSpPr txBox="1"/>
      </xdr:nvSpPr>
      <xdr:spPr>
        <a:xfrm>
          <a:off x="3409950" y="7480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90" name="楕円 89">
          <a:extLst>
            <a:ext uri="{FF2B5EF4-FFF2-40B4-BE49-F238E27FC236}">
              <a16:creationId xmlns:a16="http://schemas.microsoft.com/office/drawing/2014/main" id="{7BEEE450-2448-4BB9-ABC7-C4CCE9259002}"/>
            </a:ext>
          </a:extLst>
        </xdr:cNvPr>
        <xdr:cNvSpPr/>
      </xdr:nvSpPr>
      <xdr:spPr>
        <a:xfrm>
          <a:off x="2889250" y="739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1" name="テキスト ボックス 90">
          <a:extLst>
            <a:ext uri="{FF2B5EF4-FFF2-40B4-BE49-F238E27FC236}">
              <a16:creationId xmlns:a16="http://schemas.microsoft.com/office/drawing/2014/main" id="{7DD34050-1DF9-4DBD-B2EE-AE56D80F1787}"/>
            </a:ext>
          </a:extLst>
        </xdr:cNvPr>
        <xdr:cNvSpPr txBox="1"/>
      </xdr:nvSpPr>
      <xdr:spPr>
        <a:xfrm>
          <a:off x="2597150" y="7480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2" name="楕円 91">
          <a:extLst>
            <a:ext uri="{FF2B5EF4-FFF2-40B4-BE49-F238E27FC236}">
              <a16:creationId xmlns:a16="http://schemas.microsoft.com/office/drawing/2014/main" id="{566899BA-0150-433A-A671-394B071DE3C6}"/>
            </a:ext>
          </a:extLst>
        </xdr:cNvPr>
        <xdr:cNvSpPr/>
      </xdr:nvSpPr>
      <xdr:spPr>
        <a:xfrm>
          <a:off x="2095500" y="73939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3" name="テキスト ボックス 92">
          <a:extLst>
            <a:ext uri="{FF2B5EF4-FFF2-40B4-BE49-F238E27FC236}">
              <a16:creationId xmlns:a16="http://schemas.microsoft.com/office/drawing/2014/main" id="{DE74283C-848E-4142-B9DD-877C9ACDFB37}"/>
            </a:ext>
          </a:extLst>
        </xdr:cNvPr>
        <xdr:cNvSpPr txBox="1"/>
      </xdr:nvSpPr>
      <xdr:spPr>
        <a:xfrm>
          <a:off x="1784350" y="7480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4" name="楕円 93">
          <a:extLst>
            <a:ext uri="{FF2B5EF4-FFF2-40B4-BE49-F238E27FC236}">
              <a16:creationId xmlns:a16="http://schemas.microsoft.com/office/drawing/2014/main" id="{F5F3692E-F940-4B35-A1E9-4F0F7B3B771F}"/>
            </a:ext>
          </a:extLst>
        </xdr:cNvPr>
        <xdr:cNvSpPr/>
      </xdr:nvSpPr>
      <xdr:spPr>
        <a:xfrm>
          <a:off x="1282700" y="73939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5" name="テキスト ボックス 94">
          <a:extLst>
            <a:ext uri="{FF2B5EF4-FFF2-40B4-BE49-F238E27FC236}">
              <a16:creationId xmlns:a16="http://schemas.microsoft.com/office/drawing/2014/main" id="{7A855898-C46D-4D94-9587-A216E8598D41}"/>
            </a:ext>
          </a:extLst>
        </xdr:cNvPr>
        <xdr:cNvSpPr txBox="1"/>
      </xdr:nvSpPr>
      <xdr:spPr>
        <a:xfrm>
          <a:off x="971550" y="7480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EF2F7ADA-3F8D-4411-BAF1-65CFA55F66F9}"/>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CFCECB45-C568-43D8-A99B-889DBF448001}"/>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FEDB2A37-996C-4D6C-9736-8129DD608E60}"/>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87B176AC-862B-448F-9CE9-D20AE850F794}"/>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AD92F652-4EA5-41D7-8B77-791A04E66AD8}"/>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BD53245E-B83D-41F5-B733-66CCA4A49340}"/>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8B377D24-3C35-4282-9474-B0EA7ABB9B85}"/>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4152F44A-DBBF-48D2-B3C1-4516E6F8499A}"/>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A7CDEBB9-D254-49DA-BC88-00D7ABC2EDDC}"/>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F4A8B43A-652B-4CE2-8910-25BF02A3190A}"/>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8540BEC1-07D6-4B4B-B9E3-AE295481EB7B}"/>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E5745A9A-C1A3-4F02-8415-CD9DBA9A0BED}"/>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53D5F26C-7938-4468-8004-57C2383A335F}"/>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400"/>
            </a:lnSpc>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91.9</a:t>
          </a:r>
          <a:r>
            <a:rPr lang="ja-JP" altLang="ja-JP" sz="1100" b="0" i="0" baseline="0">
              <a:solidFill>
                <a:schemeClr val="dk1"/>
              </a:solidFill>
              <a:effectLst/>
              <a:latin typeface="+mn-lt"/>
              <a:ea typeface="+mn-ea"/>
              <a:cs typeface="+mn-cs"/>
            </a:rPr>
            <a:t>％と比較して</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ポイント上昇した。</a:t>
          </a:r>
          <a:endParaRPr lang="ja-JP" altLang="ja-JP" sz="1400">
            <a:effectLst/>
          </a:endParaRPr>
        </a:p>
        <a:p>
          <a:pPr rtl="0" eaLnBrk="1" fontAlgn="auto" latinLnBrk="0" hangingPunct="1">
            <a:lnSpc>
              <a:spcPts val="1400"/>
            </a:lnSpc>
          </a:pPr>
          <a:r>
            <a:rPr lang="ja-JP" altLang="ja-JP" sz="1100" b="0" i="0" baseline="0">
              <a:solidFill>
                <a:schemeClr val="dk1"/>
              </a:solidFill>
              <a:effectLst/>
              <a:latin typeface="+mn-lt"/>
              <a:ea typeface="+mn-ea"/>
              <a:cs typeface="+mn-cs"/>
            </a:rPr>
            <a:t>　主な要因としては、ふるさとづくり基金繰入金の増加（</a:t>
          </a:r>
          <a:r>
            <a:rPr lang="en-US" altLang="ja-JP" sz="1100" b="0" i="0" baseline="0">
              <a:solidFill>
                <a:schemeClr val="dk1"/>
              </a:solidFill>
              <a:effectLst/>
              <a:latin typeface="+mn-lt"/>
              <a:ea typeface="+mn-ea"/>
              <a:cs typeface="+mn-cs"/>
            </a:rPr>
            <a:t>146,693</a:t>
          </a:r>
          <a:r>
            <a:rPr lang="ja-JP" altLang="ja-JP" sz="1100" b="0" i="0" baseline="0">
              <a:solidFill>
                <a:schemeClr val="dk1"/>
              </a:solidFill>
              <a:effectLst/>
              <a:latin typeface="+mn-lt"/>
              <a:ea typeface="+mn-ea"/>
              <a:cs typeface="+mn-cs"/>
            </a:rPr>
            <a:t>千円）はあるものの、普通交付税（△</a:t>
          </a:r>
          <a:r>
            <a:rPr lang="en-US" altLang="ja-JP" sz="1100" b="0" i="0" baseline="0">
              <a:solidFill>
                <a:schemeClr val="dk1"/>
              </a:solidFill>
              <a:effectLst/>
              <a:latin typeface="+mn-lt"/>
              <a:ea typeface="+mn-ea"/>
              <a:cs typeface="+mn-cs"/>
            </a:rPr>
            <a:t>178,115</a:t>
          </a:r>
          <a:r>
            <a:rPr lang="ja-JP" altLang="ja-JP" sz="1100" b="0" i="0" baseline="0">
              <a:solidFill>
                <a:schemeClr val="dk1"/>
              </a:solidFill>
              <a:effectLst/>
              <a:latin typeface="+mn-lt"/>
              <a:ea typeface="+mn-ea"/>
              <a:cs typeface="+mn-cs"/>
            </a:rPr>
            <a:t>千円）及び臨時財政対策債（</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241,102</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の減少</a:t>
          </a:r>
          <a:r>
            <a:rPr lang="ja-JP" altLang="ja-JP" sz="1100" b="0" i="0" baseline="0">
              <a:solidFill>
                <a:schemeClr val="dk1"/>
              </a:solidFill>
              <a:effectLst/>
              <a:latin typeface="+mn-lt"/>
              <a:ea typeface="+mn-ea"/>
              <a:cs typeface="+mn-cs"/>
            </a:rPr>
            <a:t>による。</a:t>
          </a:r>
          <a:r>
            <a:rPr lang="ja-JP" altLang="en-US" sz="1100" b="0" i="0" baseline="0">
              <a:solidFill>
                <a:schemeClr val="dk1"/>
              </a:solidFill>
              <a:effectLst/>
              <a:latin typeface="+mn-lt"/>
              <a:ea typeface="+mn-ea"/>
              <a:cs typeface="+mn-cs"/>
            </a:rPr>
            <a:t>分子</a:t>
          </a:r>
          <a:r>
            <a:rPr lang="ja-JP" altLang="ja-JP" sz="1100" b="0" i="0" baseline="0">
              <a:solidFill>
                <a:schemeClr val="dk1"/>
              </a:solidFill>
              <a:effectLst/>
              <a:latin typeface="+mn-lt"/>
              <a:ea typeface="+mn-ea"/>
              <a:cs typeface="+mn-cs"/>
            </a:rPr>
            <a:t>となる経常一般財源は、依然として人件費や養護老人ホーム南楽荘や役場本庁舎等に係る元利償還金の公債費が高い割合を占めている。</a:t>
          </a:r>
          <a:endParaRPr lang="ja-JP" altLang="ja-JP" sz="1400">
            <a:effectLst/>
          </a:endParaRPr>
        </a:p>
        <a:p>
          <a:pPr rtl="0" eaLnBrk="1" fontAlgn="auto" latinLnBrk="0" hangingPunct="1">
            <a:lnSpc>
              <a:spcPts val="1400"/>
            </a:lnSpc>
          </a:pPr>
          <a:r>
            <a:rPr lang="ja-JP" altLang="ja-JP" sz="1100" b="0" i="0" baseline="0">
              <a:solidFill>
                <a:schemeClr val="dk1"/>
              </a:solidFill>
              <a:effectLst/>
              <a:latin typeface="+mn-lt"/>
              <a:ea typeface="+mn-ea"/>
              <a:cs typeface="+mn-cs"/>
            </a:rPr>
            <a:t>　今後は、定年延長などにより人件費の抑制にも限界があり、老朽化した施設の維持補修費等の増加も見込まれるため、集中と選択、行政評価サイクルによる事業評価を行い、更なる経常経費の節減に努める。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239DA317-EAF1-466D-9CF8-30D5C856A26B}"/>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F9D826B6-6A2F-46AB-A7A0-38A4CF0B1E71}"/>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4633B40E-6FE4-4AF9-B42D-199508ABF7AA}"/>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366E3D02-B521-4B1A-A2C3-1519C02B58EF}"/>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EA18B88F-21DF-4E19-A689-78DE0E00BFEB}"/>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E2FC6B39-B774-440C-B059-1D4FE0AC1E54}"/>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35E9B3C8-2FBB-470B-B83E-39B15D708467}"/>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5496926E-74DD-4AB7-9829-2D3EE4F9944C}"/>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4788FF47-5BE7-4F9C-B529-A8C2EE36E846}"/>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A65E07CC-A429-4908-A32D-2290A437C684}"/>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5D6EEA5-C07E-4C23-990C-EF87BFB88F6B}"/>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1A8EDCCA-44F0-4916-BA4C-5047BF30960F}"/>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147EFDAF-AE26-438F-B029-00FF9B614FB2}"/>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D7507F54-7066-4C7C-AE92-F0588FAE702C}"/>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5DD5CFF1-6BEC-4B46-B60B-65AA997A699A}"/>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1C616302-05E6-4086-97D7-B76C2CC254A9}"/>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66</xdr:row>
      <xdr:rowOff>50377</xdr:rowOff>
    </xdr:to>
    <xdr:cxnSp macro="">
      <xdr:nvCxnSpPr>
        <xdr:cNvPr id="125" name="直線コネクタ 124">
          <a:extLst>
            <a:ext uri="{FF2B5EF4-FFF2-40B4-BE49-F238E27FC236}">
              <a16:creationId xmlns:a16="http://schemas.microsoft.com/office/drawing/2014/main" id="{B7EED3F6-F3D3-4D9D-9FB7-C96565570D20}"/>
            </a:ext>
          </a:extLst>
        </xdr:cNvPr>
        <xdr:cNvCxnSpPr/>
      </xdr:nvCxnSpPr>
      <xdr:spPr>
        <a:xfrm flipV="1">
          <a:off x="4514850" y="9761643"/>
          <a:ext cx="0" cy="1352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6" name="財政構造の弾力性最小値テキスト">
          <a:extLst>
            <a:ext uri="{FF2B5EF4-FFF2-40B4-BE49-F238E27FC236}">
              <a16:creationId xmlns:a16="http://schemas.microsoft.com/office/drawing/2014/main" id="{EEF8C33D-CEB4-4734-AF2B-DEF39B16CC9A}"/>
            </a:ext>
          </a:extLst>
        </xdr:cNvPr>
        <xdr:cNvSpPr txBox="1"/>
      </xdr:nvSpPr>
      <xdr:spPr>
        <a:xfrm>
          <a:off x="4584700" y="1108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7" name="直線コネクタ 126">
          <a:extLst>
            <a:ext uri="{FF2B5EF4-FFF2-40B4-BE49-F238E27FC236}">
              <a16:creationId xmlns:a16="http://schemas.microsoft.com/office/drawing/2014/main" id="{227FEF0E-3F44-42C9-B76E-E7EEE92099EE}"/>
            </a:ext>
          </a:extLst>
        </xdr:cNvPr>
        <xdr:cNvCxnSpPr/>
      </xdr:nvCxnSpPr>
      <xdr:spPr>
        <a:xfrm>
          <a:off x="4425950" y="111146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28" name="財政構造の弾力性最大値テキスト">
          <a:extLst>
            <a:ext uri="{FF2B5EF4-FFF2-40B4-BE49-F238E27FC236}">
              <a16:creationId xmlns:a16="http://schemas.microsoft.com/office/drawing/2014/main" id="{75E6FA9A-163C-4653-BA2F-D8AEB65AE19C}"/>
            </a:ext>
          </a:extLst>
        </xdr:cNvPr>
        <xdr:cNvSpPr txBox="1"/>
      </xdr:nvSpPr>
      <xdr:spPr>
        <a:xfrm>
          <a:off x="4584700" y="951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29" name="直線コネクタ 128">
          <a:extLst>
            <a:ext uri="{FF2B5EF4-FFF2-40B4-BE49-F238E27FC236}">
              <a16:creationId xmlns:a16="http://schemas.microsoft.com/office/drawing/2014/main" id="{CC78034F-D832-4347-BE25-E2330F00A344}"/>
            </a:ext>
          </a:extLst>
        </xdr:cNvPr>
        <xdr:cNvCxnSpPr/>
      </xdr:nvCxnSpPr>
      <xdr:spPr>
        <a:xfrm>
          <a:off x="4425950" y="97616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146473</xdr:rowOff>
    </xdr:from>
    <xdr:to>
      <xdr:col>23</xdr:col>
      <xdr:colOff>133350</xdr:colOff>
      <xdr:row>64</xdr:row>
      <xdr:rowOff>55456</xdr:rowOff>
    </xdr:to>
    <xdr:cxnSp macro="">
      <xdr:nvCxnSpPr>
        <xdr:cNvPr id="130" name="直線コネクタ 129">
          <a:extLst>
            <a:ext uri="{FF2B5EF4-FFF2-40B4-BE49-F238E27FC236}">
              <a16:creationId xmlns:a16="http://schemas.microsoft.com/office/drawing/2014/main" id="{A1FFE3F2-22BF-4664-81C1-50919747E0F9}"/>
            </a:ext>
          </a:extLst>
        </xdr:cNvPr>
        <xdr:cNvCxnSpPr/>
      </xdr:nvCxnSpPr>
      <xdr:spPr>
        <a:xfrm>
          <a:off x="3752850" y="10707793"/>
          <a:ext cx="762000" cy="7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34307</xdr:rowOff>
    </xdr:from>
    <xdr:ext cx="762000" cy="259045"/>
    <xdr:sp macro="" textlink="">
      <xdr:nvSpPr>
        <xdr:cNvPr id="131" name="財政構造の弾力性平均値テキスト">
          <a:extLst>
            <a:ext uri="{FF2B5EF4-FFF2-40B4-BE49-F238E27FC236}">
              <a16:creationId xmlns:a16="http://schemas.microsoft.com/office/drawing/2014/main" id="{EAF73CA6-8017-4C8B-979F-32A97A58BED3}"/>
            </a:ext>
          </a:extLst>
        </xdr:cNvPr>
        <xdr:cNvSpPr txBox="1"/>
      </xdr:nvSpPr>
      <xdr:spPr>
        <a:xfrm>
          <a:off x="4584700" y="1026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32" name="フローチャート: 判断 131">
          <a:extLst>
            <a:ext uri="{FF2B5EF4-FFF2-40B4-BE49-F238E27FC236}">
              <a16:creationId xmlns:a16="http://schemas.microsoft.com/office/drawing/2014/main" id="{7417FA57-9472-49C2-9109-8561991DC718}"/>
            </a:ext>
          </a:extLst>
        </xdr:cNvPr>
        <xdr:cNvSpPr/>
      </xdr:nvSpPr>
      <xdr:spPr>
        <a:xfrm>
          <a:off x="446405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146473</xdr:rowOff>
    </xdr:from>
    <xdr:to>
      <xdr:col>19</xdr:col>
      <xdr:colOff>133350</xdr:colOff>
      <xdr:row>67</xdr:row>
      <xdr:rowOff>71967</xdr:rowOff>
    </xdr:to>
    <xdr:cxnSp macro="">
      <xdr:nvCxnSpPr>
        <xdr:cNvPr id="133" name="直線コネクタ 132">
          <a:extLst>
            <a:ext uri="{FF2B5EF4-FFF2-40B4-BE49-F238E27FC236}">
              <a16:creationId xmlns:a16="http://schemas.microsoft.com/office/drawing/2014/main" id="{6D13B9B8-05CC-4662-BE1D-1FD497DAE085}"/>
            </a:ext>
          </a:extLst>
        </xdr:cNvPr>
        <xdr:cNvCxnSpPr/>
      </xdr:nvCxnSpPr>
      <xdr:spPr>
        <a:xfrm flipV="1">
          <a:off x="2940050" y="10707793"/>
          <a:ext cx="812800" cy="59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4" name="フローチャート: 判断 133">
          <a:extLst>
            <a:ext uri="{FF2B5EF4-FFF2-40B4-BE49-F238E27FC236}">
              <a16:creationId xmlns:a16="http://schemas.microsoft.com/office/drawing/2014/main" id="{1CB97723-6A4A-4350-94D8-26571BB59249}"/>
            </a:ext>
          </a:extLst>
        </xdr:cNvPr>
        <xdr:cNvSpPr/>
      </xdr:nvSpPr>
      <xdr:spPr>
        <a:xfrm>
          <a:off x="3702050" y="101375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35" name="テキスト ボックス 134">
          <a:extLst>
            <a:ext uri="{FF2B5EF4-FFF2-40B4-BE49-F238E27FC236}">
              <a16:creationId xmlns:a16="http://schemas.microsoft.com/office/drawing/2014/main" id="{11E35F9C-4F4A-4D33-91AF-D04AFA509E68}"/>
            </a:ext>
          </a:extLst>
        </xdr:cNvPr>
        <xdr:cNvSpPr txBox="1"/>
      </xdr:nvSpPr>
      <xdr:spPr>
        <a:xfrm>
          <a:off x="3409950" y="991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58420</xdr:rowOff>
    </xdr:from>
    <xdr:to>
      <xdr:col>15</xdr:col>
      <xdr:colOff>82550</xdr:colOff>
      <xdr:row>67</xdr:row>
      <xdr:rowOff>71967</xdr:rowOff>
    </xdr:to>
    <xdr:cxnSp macro="">
      <xdr:nvCxnSpPr>
        <xdr:cNvPr id="136" name="直線コネクタ 135">
          <a:extLst>
            <a:ext uri="{FF2B5EF4-FFF2-40B4-BE49-F238E27FC236}">
              <a16:creationId xmlns:a16="http://schemas.microsoft.com/office/drawing/2014/main" id="{6137FDDA-05C0-4FC4-A905-18CEF5FFEFEE}"/>
            </a:ext>
          </a:extLst>
        </xdr:cNvPr>
        <xdr:cNvCxnSpPr/>
      </xdr:nvCxnSpPr>
      <xdr:spPr>
        <a:xfrm>
          <a:off x="2127250" y="11122660"/>
          <a:ext cx="812800" cy="18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130387</xdr:rowOff>
    </xdr:from>
    <xdr:to>
      <xdr:col>15</xdr:col>
      <xdr:colOff>133350</xdr:colOff>
      <xdr:row>63</xdr:row>
      <xdr:rowOff>60537</xdr:rowOff>
    </xdr:to>
    <xdr:sp macro="" textlink="">
      <xdr:nvSpPr>
        <xdr:cNvPr id="137" name="フローチャート: 判断 136">
          <a:extLst>
            <a:ext uri="{FF2B5EF4-FFF2-40B4-BE49-F238E27FC236}">
              <a16:creationId xmlns:a16="http://schemas.microsoft.com/office/drawing/2014/main" id="{00E1C0C6-E3BA-44AF-BDA1-9E89998E7B84}"/>
            </a:ext>
          </a:extLst>
        </xdr:cNvPr>
        <xdr:cNvSpPr/>
      </xdr:nvSpPr>
      <xdr:spPr>
        <a:xfrm>
          <a:off x="2889250" y="10524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70714</xdr:rowOff>
    </xdr:from>
    <xdr:ext cx="762000" cy="259045"/>
    <xdr:sp macro="" textlink="">
      <xdr:nvSpPr>
        <xdr:cNvPr id="138" name="テキスト ボックス 137">
          <a:extLst>
            <a:ext uri="{FF2B5EF4-FFF2-40B4-BE49-F238E27FC236}">
              <a16:creationId xmlns:a16="http://schemas.microsoft.com/office/drawing/2014/main" id="{74DBA624-5AFF-4FBC-A9F4-A3F08037AFB3}"/>
            </a:ext>
          </a:extLst>
        </xdr:cNvPr>
        <xdr:cNvSpPr txBox="1"/>
      </xdr:nvSpPr>
      <xdr:spPr>
        <a:xfrm>
          <a:off x="2597150" y="1029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66</xdr:row>
      <xdr:rowOff>58420</xdr:rowOff>
    </xdr:to>
    <xdr:cxnSp macro="">
      <xdr:nvCxnSpPr>
        <xdr:cNvPr id="139" name="直線コネクタ 138">
          <a:extLst>
            <a:ext uri="{FF2B5EF4-FFF2-40B4-BE49-F238E27FC236}">
              <a16:creationId xmlns:a16="http://schemas.microsoft.com/office/drawing/2014/main" id="{0D441BEE-B8A4-4534-B0D7-B0F3D645BA44}"/>
            </a:ext>
          </a:extLst>
        </xdr:cNvPr>
        <xdr:cNvCxnSpPr/>
      </xdr:nvCxnSpPr>
      <xdr:spPr>
        <a:xfrm>
          <a:off x="1333500" y="10816590"/>
          <a:ext cx="793750" cy="3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10160</xdr:rowOff>
    </xdr:from>
    <xdr:to>
      <xdr:col>11</xdr:col>
      <xdr:colOff>82550</xdr:colOff>
      <xdr:row>65</xdr:row>
      <xdr:rowOff>111760</xdr:rowOff>
    </xdr:to>
    <xdr:sp macro="" textlink="">
      <xdr:nvSpPr>
        <xdr:cNvPr id="140" name="フローチャート: 判断 139">
          <a:extLst>
            <a:ext uri="{FF2B5EF4-FFF2-40B4-BE49-F238E27FC236}">
              <a16:creationId xmlns:a16="http://schemas.microsoft.com/office/drawing/2014/main" id="{7E624676-EEBE-4804-B902-1BFA47C43586}"/>
            </a:ext>
          </a:extLst>
        </xdr:cNvPr>
        <xdr:cNvSpPr/>
      </xdr:nvSpPr>
      <xdr:spPr>
        <a:xfrm>
          <a:off x="2095500" y="109067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121937</xdr:rowOff>
    </xdr:from>
    <xdr:ext cx="762000" cy="259045"/>
    <xdr:sp macro="" textlink="">
      <xdr:nvSpPr>
        <xdr:cNvPr id="141" name="テキスト ボックス 140">
          <a:extLst>
            <a:ext uri="{FF2B5EF4-FFF2-40B4-BE49-F238E27FC236}">
              <a16:creationId xmlns:a16="http://schemas.microsoft.com/office/drawing/2014/main" id="{FDB02AAC-A018-4527-9B91-BAE344BC2C7D}"/>
            </a:ext>
          </a:extLst>
        </xdr:cNvPr>
        <xdr:cNvSpPr txBox="1"/>
      </xdr:nvSpPr>
      <xdr:spPr>
        <a:xfrm>
          <a:off x="1784350" y="1068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2" name="フローチャート: 判断 141">
          <a:extLst>
            <a:ext uri="{FF2B5EF4-FFF2-40B4-BE49-F238E27FC236}">
              <a16:creationId xmlns:a16="http://schemas.microsoft.com/office/drawing/2014/main" id="{62EF6B64-EE7B-46B9-8E28-11CC8B0A01C4}"/>
            </a:ext>
          </a:extLst>
        </xdr:cNvPr>
        <xdr:cNvSpPr/>
      </xdr:nvSpPr>
      <xdr:spPr>
        <a:xfrm>
          <a:off x="1282700" y="107818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3" name="テキスト ボックス 142">
          <a:extLst>
            <a:ext uri="{FF2B5EF4-FFF2-40B4-BE49-F238E27FC236}">
              <a16:creationId xmlns:a16="http://schemas.microsoft.com/office/drawing/2014/main" id="{8B6EA1E4-BBA1-43F1-A778-8F31E967B931}"/>
            </a:ext>
          </a:extLst>
        </xdr:cNvPr>
        <xdr:cNvSpPr txBox="1"/>
      </xdr:nvSpPr>
      <xdr:spPr>
        <a:xfrm>
          <a:off x="971550" y="1086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E5D5042D-A1E7-4175-B04A-5854F2E28A0D}"/>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B6B14E77-3FCE-4FA4-A0B0-04242F2EE50F}"/>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7612D809-5E25-45D6-8820-7A38FAE379C9}"/>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34870ACD-C5D6-4925-B279-7A695E4E623E}"/>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22FF577E-0B26-4B11-B7E7-8EB140FCBD6A}"/>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4656</xdr:rowOff>
    </xdr:from>
    <xdr:to>
      <xdr:col>23</xdr:col>
      <xdr:colOff>184150</xdr:colOff>
      <xdr:row>64</xdr:row>
      <xdr:rowOff>106256</xdr:rowOff>
    </xdr:to>
    <xdr:sp macro="" textlink="">
      <xdr:nvSpPr>
        <xdr:cNvPr id="149" name="楕円 148">
          <a:extLst>
            <a:ext uri="{FF2B5EF4-FFF2-40B4-BE49-F238E27FC236}">
              <a16:creationId xmlns:a16="http://schemas.microsoft.com/office/drawing/2014/main" id="{00B1E3EC-CC69-4216-A1B8-5A4EC0908AE6}"/>
            </a:ext>
          </a:extLst>
        </xdr:cNvPr>
        <xdr:cNvSpPr/>
      </xdr:nvSpPr>
      <xdr:spPr>
        <a:xfrm>
          <a:off x="4464050" y="107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148183</xdr:rowOff>
    </xdr:from>
    <xdr:ext cx="762000" cy="259045"/>
    <xdr:sp macro="" textlink="">
      <xdr:nvSpPr>
        <xdr:cNvPr id="150" name="財政構造の弾力性該当値テキスト">
          <a:extLst>
            <a:ext uri="{FF2B5EF4-FFF2-40B4-BE49-F238E27FC236}">
              <a16:creationId xmlns:a16="http://schemas.microsoft.com/office/drawing/2014/main" id="{CF6171E9-DE5F-4557-90C3-26DE86AADF08}"/>
            </a:ext>
          </a:extLst>
        </xdr:cNvPr>
        <xdr:cNvSpPr txBox="1"/>
      </xdr:nvSpPr>
      <xdr:spPr>
        <a:xfrm>
          <a:off x="4584700" y="1070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95673</xdr:rowOff>
    </xdr:from>
    <xdr:to>
      <xdr:col>19</xdr:col>
      <xdr:colOff>184150</xdr:colOff>
      <xdr:row>64</xdr:row>
      <xdr:rowOff>25823</xdr:rowOff>
    </xdr:to>
    <xdr:sp macro="" textlink="">
      <xdr:nvSpPr>
        <xdr:cNvPr id="151" name="楕円 150">
          <a:extLst>
            <a:ext uri="{FF2B5EF4-FFF2-40B4-BE49-F238E27FC236}">
              <a16:creationId xmlns:a16="http://schemas.microsoft.com/office/drawing/2014/main" id="{5BD65712-B63C-4805-B392-0763F4755CD3}"/>
            </a:ext>
          </a:extLst>
        </xdr:cNvPr>
        <xdr:cNvSpPr/>
      </xdr:nvSpPr>
      <xdr:spPr>
        <a:xfrm>
          <a:off x="3702050" y="106569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10600</xdr:rowOff>
    </xdr:from>
    <xdr:ext cx="736600" cy="259045"/>
    <xdr:sp macro="" textlink="">
      <xdr:nvSpPr>
        <xdr:cNvPr id="152" name="テキスト ボックス 151">
          <a:extLst>
            <a:ext uri="{FF2B5EF4-FFF2-40B4-BE49-F238E27FC236}">
              <a16:creationId xmlns:a16="http://schemas.microsoft.com/office/drawing/2014/main" id="{D2C87057-ECA8-44A7-9D9B-EF8AA6573D4F}"/>
            </a:ext>
          </a:extLst>
        </xdr:cNvPr>
        <xdr:cNvSpPr txBox="1"/>
      </xdr:nvSpPr>
      <xdr:spPr>
        <a:xfrm>
          <a:off x="3409950" y="10739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21167</xdr:rowOff>
    </xdr:from>
    <xdr:to>
      <xdr:col>15</xdr:col>
      <xdr:colOff>133350</xdr:colOff>
      <xdr:row>67</xdr:row>
      <xdr:rowOff>122767</xdr:rowOff>
    </xdr:to>
    <xdr:sp macro="" textlink="">
      <xdr:nvSpPr>
        <xdr:cNvPr id="153" name="楕円 152">
          <a:extLst>
            <a:ext uri="{FF2B5EF4-FFF2-40B4-BE49-F238E27FC236}">
              <a16:creationId xmlns:a16="http://schemas.microsoft.com/office/drawing/2014/main" id="{0A30B482-B5D9-45C2-9743-08395E456B04}"/>
            </a:ext>
          </a:extLst>
        </xdr:cNvPr>
        <xdr:cNvSpPr/>
      </xdr:nvSpPr>
      <xdr:spPr>
        <a:xfrm>
          <a:off x="2889250" y="1125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107544</xdr:rowOff>
    </xdr:from>
    <xdr:ext cx="762000" cy="259045"/>
    <xdr:sp macro="" textlink="">
      <xdr:nvSpPr>
        <xdr:cNvPr id="154" name="テキスト ボックス 153">
          <a:extLst>
            <a:ext uri="{FF2B5EF4-FFF2-40B4-BE49-F238E27FC236}">
              <a16:creationId xmlns:a16="http://schemas.microsoft.com/office/drawing/2014/main" id="{6C221A15-1894-46A5-8BD0-400F168883A6}"/>
            </a:ext>
          </a:extLst>
        </xdr:cNvPr>
        <xdr:cNvSpPr txBox="1"/>
      </xdr:nvSpPr>
      <xdr:spPr>
        <a:xfrm>
          <a:off x="2597150" y="1133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7620</xdr:rowOff>
    </xdr:from>
    <xdr:to>
      <xdr:col>11</xdr:col>
      <xdr:colOff>82550</xdr:colOff>
      <xdr:row>66</xdr:row>
      <xdr:rowOff>109220</xdr:rowOff>
    </xdr:to>
    <xdr:sp macro="" textlink="">
      <xdr:nvSpPr>
        <xdr:cNvPr id="155" name="楕円 154">
          <a:extLst>
            <a:ext uri="{FF2B5EF4-FFF2-40B4-BE49-F238E27FC236}">
              <a16:creationId xmlns:a16="http://schemas.microsoft.com/office/drawing/2014/main" id="{A8C30EF7-61A4-455C-8AF4-7E823659D75B}"/>
            </a:ext>
          </a:extLst>
        </xdr:cNvPr>
        <xdr:cNvSpPr/>
      </xdr:nvSpPr>
      <xdr:spPr>
        <a:xfrm>
          <a:off x="2095500" y="110718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93997</xdr:rowOff>
    </xdr:from>
    <xdr:ext cx="762000" cy="259045"/>
    <xdr:sp macro="" textlink="">
      <xdr:nvSpPr>
        <xdr:cNvPr id="156" name="テキスト ボックス 155">
          <a:extLst>
            <a:ext uri="{FF2B5EF4-FFF2-40B4-BE49-F238E27FC236}">
              <a16:creationId xmlns:a16="http://schemas.microsoft.com/office/drawing/2014/main" id="{EA260314-5D84-4006-A45D-457950FDDFC7}"/>
            </a:ext>
          </a:extLst>
        </xdr:cNvPr>
        <xdr:cNvSpPr txBox="1"/>
      </xdr:nvSpPr>
      <xdr:spPr>
        <a:xfrm>
          <a:off x="1784350" y="1115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57" name="楕円 156">
          <a:extLst>
            <a:ext uri="{FF2B5EF4-FFF2-40B4-BE49-F238E27FC236}">
              <a16:creationId xmlns:a16="http://schemas.microsoft.com/office/drawing/2014/main" id="{63D0605F-ABD1-4014-8119-477D06C884AB}"/>
            </a:ext>
          </a:extLst>
        </xdr:cNvPr>
        <xdr:cNvSpPr/>
      </xdr:nvSpPr>
      <xdr:spPr>
        <a:xfrm>
          <a:off x="1282700" y="107657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148607</xdr:rowOff>
    </xdr:from>
    <xdr:ext cx="762000" cy="259045"/>
    <xdr:sp macro="" textlink="">
      <xdr:nvSpPr>
        <xdr:cNvPr id="158" name="テキスト ボックス 157">
          <a:extLst>
            <a:ext uri="{FF2B5EF4-FFF2-40B4-BE49-F238E27FC236}">
              <a16:creationId xmlns:a16="http://schemas.microsoft.com/office/drawing/2014/main" id="{E16D5805-81A7-4A26-B2E0-EF532BD32AAE}"/>
            </a:ext>
          </a:extLst>
        </xdr:cNvPr>
        <xdr:cNvSpPr txBox="1"/>
      </xdr:nvSpPr>
      <xdr:spPr>
        <a:xfrm>
          <a:off x="971550" y="1054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57D70F4-9FF6-450C-8EEF-B89D8E6A14BB}"/>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65B5CBCF-5683-447A-879E-A21C3B603730}"/>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C3BF82EC-C0E2-4733-A78C-017B808F2EDE}"/>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[306,964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5326FD02-0A7C-476A-8FAA-2623357E66D6}"/>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301808E6-45C4-42A6-AA80-20BD52196A45}"/>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BC172117-C799-424A-9275-E90EBB19C780}"/>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9D77D9A4-8EE4-41BB-945C-6B8294CF1226}"/>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6C98F4B3-E638-4145-8966-FDAF1899EC93}"/>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428A2B82-2EC0-4DD3-BB76-9F6EDD2ED617}"/>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61F028C1-8694-40B8-9137-C565954CFCD2}"/>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FA5E4A3F-C720-4729-B071-0D9A30A68937}"/>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62A615EB-58AF-4EEC-A0EA-017CBFC96C08}"/>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7E65183E-4C12-40C1-8F76-C8A8413412A2}"/>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400"/>
            </a:lnSpc>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類似団体、全国及び愛媛県平均と比較して、高い水準（人口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a:t>
          </a:r>
          <a:r>
            <a:rPr lang="en-US" altLang="ja-JP" sz="1100" b="0" i="0" baseline="0">
              <a:solidFill>
                <a:schemeClr val="dk1"/>
              </a:solidFill>
              <a:effectLst/>
              <a:latin typeface="+mn-lt"/>
              <a:ea typeface="+mn-ea"/>
              <a:cs typeface="+mn-cs"/>
            </a:rPr>
            <a:t>306,964</a:t>
          </a:r>
          <a:r>
            <a:rPr lang="ja-JP" altLang="ja-JP" sz="1100" b="0" i="0" baseline="0">
              <a:solidFill>
                <a:schemeClr val="dk1"/>
              </a:solidFill>
              <a:effectLst/>
              <a:latin typeface="+mn-lt"/>
              <a:ea typeface="+mn-ea"/>
              <a:cs typeface="+mn-cs"/>
            </a:rPr>
            <a:t>円）となっている。　　</a:t>
          </a:r>
          <a:endParaRPr lang="ja-JP" altLang="ja-JP" sz="1400">
            <a:effectLst/>
          </a:endParaRPr>
        </a:p>
        <a:p>
          <a:pPr rtl="0" eaLnBrk="1" fontAlgn="auto" latinLnBrk="0" hangingPunct="1">
            <a:lnSpc>
              <a:spcPts val="1400"/>
            </a:lnSpc>
          </a:pPr>
          <a:r>
            <a:rPr lang="ja-JP" altLang="ja-JP" sz="1100" b="0" i="0" baseline="0">
              <a:solidFill>
                <a:schemeClr val="dk1"/>
              </a:solidFill>
              <a:effectLst/>
              <a:latin typeface="+mn-lt"/>
              <a:ea typeface="+mn-ea"/>
              <a:cs typeface="+mn-cs"/>
            </a:rPr>
            <a:t>　人件費は、会計年度任用職員</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地域おこし協力隊員等</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の増もあって前年度比</a:t>
          </a:r>
          <a:r>
            <a:rPr lang="en-US" altLang="ja-JP" sz="1100" b="0" i="0" baseline="0">
              <a:solidFill>
                <a:schemeClr val="dk1"/>
              </a:solidFill>
              <a:effectLst/>
              <a:latin typeface="+mn-lt"/>
              <a:ea typeface="+mn-ea"/>
              <a:cs typeface="+mn-cs"/>
            </a:rPr>
            <a:t>87,223</a:t>
          </a:r>
          <a:r>
            <a:rPr lang="ja-JP" altLang="ja-JP" sz="1100" b="0" i="0" baseline="0">
              <a:solidFill>
                <a:schemeClr val="dk1"/>
              </a:solidFill>
              <a:effectLst/>
              <a:latin typeface="+mn-lt"/>
              <a:ea typeface="+mn-ea"/>
              <a:cs typeface="+mn-cs"/>
            </a:rPr>
            <a:t>千円増加し、物件費は、前年度</a:t>
          </a:r>
          <a:r>
            <a:rPr lang="en-US" altLang="ja-JP" sz="1100" b="0" i="0" baseline="0">
              <a:solidFill>
                <a:schemeClr val="dk1"/>
              </a:solidFill>
              <a:effectLst/>
              <a:latin typeface="+mn-lt"/>
              <a:ea typeface="+mn-ea"/>
              <a:cs typeface="+mn-cs"/>
            </a:rPr>
            <a:t>468,367</a:t>
          </a:r>
          <a:r>
            <a:rPr lang="ja-JP" altLang="ja-JP" sz="1100" b="0" i="0" baseline="0">
              <a:solidFill>
                <a:schemeClr val="dk1"/>
              </a:solidFill>
              <a:effectLst/>
              <a:latin typeface="+mn-lt"/>
              <a:ea typeface="+mn-ea"/>
              <a:cs typeface="+mn-cs"/>
            </a:rPr>
            <a:t>千円、補助費は、前年度比</a:t>
          </a:r>
          <a:r>
            <a:rPr lang="en-US" altLang="ja-JP" sz="1100" b="0" i="0" baseline="0">
              <a:solidFill>
                <a:schemeClr val="dk1"/>
              </a:solidFill>
              <a:effectLst/>
              <a:latin typeface="+mn-lt"/>
              <a:ea typeface="+mn-ea"/>
              <a:cs typeface="+mn-cs"/>
            </a:rPr>
            <a:t>142,525</a:t>
          </a:r>
          <a:r>
            <a:rPr lang="ja-JP" altLang="ja-JP" sz="1100" b="0" i="0" baseline="0">
              <a:solidFill>
                <a:schemeClr val="dk1"/>
              </a:solidFill>
              <a:effectLst/>
              <a:latin typeface="+mn-lt"/>
              <a:ea typeface="+mn-ea"/>
              <a:cs typeface="+mn-cs"/>
            </a:rPr>
            <a:t>千円と</a:t>
          </a:r>
          <a:r>
            <a:rPr lang="ja-JP" altLang="en-US" sz="1100" b="0" i="0" baseline="0">
              <a:solidFill>
                <a:schemeClr val="dk1"/>
              </a:solidFill>
              <a:effectLst/>
              <a:latin typeface="+mn-lt"/>
              <a:ea typeface="+mn-ea"/>
              <a:cs typeface="+mn-cs"/>
            </a:rPr>
            <a:t>ふるさと納税の増加に伴うため</a:t>
          </a:r>
          <a:r>
            <a:rPr lang="ja-JP" altLang="ja-JP" sz="1100" b="0" i="0" baseline="0">
              <a:solidFill>
                <a:schemeClr val="dk1"/>
              </a:solidFill>
              <a:effectLst/>
              <a:latin typeface="+mn-lt"/>
              <a:ea typeface="+mn-ea"/>
              <a:cs typeface="+mn-cs"/>
            </a:rPr>
            <a:t>それぞれ増加している。また、町村合併に伴い一部事務組合から引き継いだ消防本部やごみ処理施設の影響や、半島部を多く有する地理的要件などにより、人件費や物件費は類似団体と比較して、高い水準にあることから、結果、人口一人当たりのコストも高い水準となっている。今後も更なる定員の適正化や維持管理費等の経費節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AEEE756B-41D9-4944-90C6-272DE7E67FE2}"/>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C5093150-9617-4DB5-BC74-F17A4FAE6A87}"/>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F6EA7A63-D7BF-470B-AA80-774B7846C307}"/>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C5DC9A3F-7A2F-4457-9740-3720ED765D2F}"/>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791050FD-EF0D-4746-9746-9983E9BCF804}"/>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DA3D9C65-B9F4-4398-89B1-4C4BC7E0C1D6}"/>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BB1A5D1-F2A2-47CB-8DFD-54C66C1A3E95}"/>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B94A1776-7552-41F8-A9E9-13BFD6FC451C}"/>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C7905E7C-D762-4017-8532-04A0578CAE89}"/>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31EAEB90-CC66-4852-A883-D2D04C6FFAF5}"/>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499B15D5-F786-457D-A01B-F24247CED117}"/>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D84D4F6E-32EE-452F-9662-63B785E04245}"/>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6AC6F2F2-8911-4890-BAD8-692E7A57C247}"/>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5907D664-0517-497A-9DA8-E56674987A85}"/>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B4A54715-33B3-409C-BFC8-2D1A705D6873}"/>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973827B0-79EB-4A7A-AA12-4C54E6DB15A5}"/>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103184</xdr:rowOff>
    </xdr:from>
    <xdr:to>
      <xdr:col>23</xdr:col>
      <xdr:colOff>133350</xdr:colOff>
      <xdr:row>90</xdr:row>
      <xdr:rowOff>42714</xdr:rowOff>
    </xdr:to>
    <xdr:cxnSp macro="">
      <xdr:nvCxnSpPr>
        <xdr:cNvPr id="188" name="直線コネクタ 187">
          <a:extLst>
            <a:ext uri="{FF2B5EF4-FFF2-40B4-BE49-F238E27FC236}">
              <a16:creationId xmlns:a16="http://schemas.microsoft.com/office/drawing/2014/main" id="{ECED84BE-5617-4494-8FE4-539933236B10}"/>
            </a:ext>
          </a:extLst>
        </xdr:cNvPr>
        <xdr:cNvCxnSpPr/>
      </xdr:nvCxnSpPr>
      <xdr:spPr>
        <a:xfrm flipV="1">
          <a:off x="4514850" y="13682024"/>
          <a:ext cx="0" cy="1448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14791</xdr:rowOff>
    </xdr:from>
    <xdr:ext cx="762000" cy="259045"/>
    <xdr:sp macro="" textlink="">
      <xdr:nvSpPr>
        <xdr:cNvPr id="189" name="人件費・物件費等の状況最小値テキスト">
          <a:extLst>
            <a:ext uri="{FF2B5EF4-FFF2-40B4-BE49-F238E27FC236}">
              <a16:creationId xmlns:a16="http://schemas.microsoft.com/office/drawing/2014/main" id="{E2A216E9-5081-471F-91A6-6FD7A39DAABD}"/>
            </a:ext>
          </a:extLst>
        </xdr:cNvPr>
        <xdr:cNvSpPr txBox="1"/>
      </xdr:nvSpPr>
      <xdr:spPr>
        <a:xfrm>
          <a:off x="4584700" y="1510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42714</xdr:rowOff>
    </xdr:from>
    <xdr:to>
      <xdr:col>24</xdr:col>
      <xdr:colOff>12700</xdr:colOff>
      <xdr:row>90</xdr:row>
      <xdr:rowOff>42714</xdr:rowOff>
    </xdr:to>
    <xdr:cxnSp macro="">
      <xdr:nvCxnSpPr>
        <xdr:cNvPr id="190" name="直線コネクタ 189">
          <a:extLst>
            <a:ext uri="{FF2B5EF4-FFF2-40B4-BE49-F238E27FC236}">
              <a16:creationId xmlns:a16="http://schemas.microsoft.com/office/drawing/2014/main" id="{2543DA69-036B-409D-975E-081BC154C4E1}"/>
            </a:ext>
          </a:extLst>
        </xdr:cNvPr>
        <xdr:cNvCxnSpPr/>
      </xdr:nvCxnSpPr>
      <xdr:spPr>
        <a:xfrm>
          <a:off x="4425950" y="151303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18111</xdr:rowOff>
    </xdr:from>
    <xdr:ext cx="762000" cy="259045"/>
    <xdr:sp macro="" textlink="">
      <xdr:nvSpPr>
        <xdr:cNvPr id="191" name="人件費・物件費等の状況最大値テキスト">
          <a:extLst>
            <a:ext uri="{FF2B5EF4-FFF2-40B4-BE49-F238E27FC236}">
              <a16:creationId xmlns:a16="http://schemas.microsoft.com/office/drawing/2014/main" id="{52F55814-7213-4523-B779-C1B69531B901}"/>
            </a:ext>
          </a:extLst>
        </xdr:cNvPr>
        <xdr:cNvSpPr txBox="1"/>
      </xdr:nvSpPr>
      <xdr:spPr>
        <a:xfrm>
          <a:off x="4584700" y="1342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103184</xdr:rowOff>
    </xdr:from>
    <xdr:to>
      <xdr:col>24</xdr:col>
      <xdr:colOff>12700</xdr:colOff>
      <xdr:row>81</xdr:row>
      <xdr:rowOff>103184</xdr:rowOff>
    </xdr:to>
    <xdr:cxnSp macro="">
      <xdr:nvCxnSpPr>
        <xdr:cNvPr id="192" name="直線コネクタ 191">
          <a:extLst>
            <a:ext uri="{FF2B5EF4-FFF2-40B4-BE49-F238E27FC236}">
              <a16:creationId xmlns:a16="http://schemas.microsoft.com/office/drawing/2014/main" id="{EF299D08-FB71-4ADF-89D4-9C6B54569481}"/>
            </a:ext>
          </a:extLst>
        </xdr:cNvPr>
        <xdr:cNvCxnSpPr/>
      </xdr:nvCxnSpPr>
      <xdr:spPr>
        <a:xfrm>
          <a:off x="4425950" y="136820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40246</xdr:rowOff>
    </xdr:from>
    <xdr:to>
      <xdr:col>23</xdr:col>
      <xdr:colOff>133350</xdr:colOff>
      <xdr:row>87</xdr:row>
      <xdr:rowOff>147030</xdr:rowOff>
    </xdr:to>
    <xdr:cxnSp macro="">
      <xdr:nvCxnSpPr>
        <xdr:cNvPr id="193" name="直線コネクタ 192">
          <a:extLst>
            <a:ext uri="{FF2B5EF4-FFF2-40B4-BE49-F238E27FC236}">
              <a16:creationId xmlns:a16="http://schemas.microsoft.com/office/drawing/2014/main" id="{93266082-0A7A-47CF-AEE2-24739FEB214E}"/>
            </a:ext>
          </a:extLst>
        </xdr:cNvPr>
        <xdr:cNvCxnSpPr/>
      </xdr:nvCxnSpPr>
      <xdr:spPr>
        <a:xfrm>
          <a:off x="3752850" y="14457286"/>
          <a:ext cx="762000" cy="27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39133</xdr:rowOff>
    </xdr:from>
    <xdr:ext cx="762000" cy="259045"/>
    <xdr:sp macro="" textlink="">
      <xdr:nvSpPr>
        <xdr:cNvPr id="194" name="人件費・物件費等の状況平均値テキスト">
          <a:extLst>
            <a:ext uri="{FF2B5EF4-FFF2-40B4-BE49-F238E27FC236}">
              <a16:creationId xmlns:a16="http://schemas.microsoft.com/office/drawing/2014/main" id="{118F9B27-859F-43CA-8692-6ECC1F34F5B3}"/>
            </a:ext>
          </a:extLst>
        </xdr:cNvPr>
        <xdr:cNvSpPr txBox="1"/>
      </xdr:nvSpPr>
      <xdr:spPr>
        <a:xfrm>
          <a:off x="4584700" y="14120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22606</xdr:rowOff>
    </xdr:from>
    <xdr:to>
      <xdr:col>23</xdr:col>
      <xdr:colOff>184150</xdr:colOff>
      <xdr:row>85</xdr:row>
      <xdr:rowOff>124206</xdr:rowOff>
    </xdr:to>
    <xdr:sp macro="" textlink="">
      <xdr:nvSpPr>
        <xdr:cNvPr id="195" name="フローチャート: 判断 194">
          <a:extLst>
            <a:ext uri="{FF2B5EF4-FFF2-40B4-BE49-F238E27FC236}">
              <a16:creationId xmlns:a16="http://schemas.microsoft.com/office/drawing/2014/main" id="{D4C14C14-DB0D-4F73-A24F-20E650B3606C}"/>
            </a:ext>
          </a:extLst>
        </xdr:cNvPr>
        <xdr:cNvSpPr/>
      </xdr:nvSpPr>
      <xdr:spPr>
        <a:xfrm>
          <a:off x="4464050" y="1427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36061</xdr:rowOff>
    </xdr:from>
    <xdr:to>
      <xdr:col>19</xdr:col>
      <xdr:colOff>133350</xdr:colOff>
      <xdr:row>86</xdr:row>
      <xdr:rowOff>40246</xdr:rowOff>
    </xdr:to>
    <xdr:cxnSp macro="">
      <xdr:nvCxnSpPr>
        <xdr:cNvPr id="196" name="直線コネクタ 195">
          <a:extLst>
            <a:ext uri="{FF2B5EF4-FFF2-40B4-BE49-F238E27FC236}">
              <a16:creationId xmlns:a16="http://schemas.microsoft.com/office/drawing/2014/main" id="{2FAEDB71-7AE5-4B42-81AE-3776772A9B23}"/>
            </a:ext>
          </a:extLst>
        </xdr:cNvPr>
        <xdr:cNvCxnSpPr/>
      </xdr:nvCxnSpPr>
      <xdr:spPr>
        <a:xfrm>
          <a:off x="2940050" y="14285461"/>
          <a:ext cx="812800" cy="17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41877</xdr:rowOff>
    </xdr:from>
    <xdr:to>
      <xdr:col>19</xdr:col>
      <xdr:colOff>184150</xdr:colOff>
      <xdr:row>84</xdr:row>
      <xdr:rowOff>143477</xdr:rowOff>
    </xdr:to>
    <xdr:sp macro="" textlink="">
      <xdr:nvSpPr>
        <xdr:cNvPr id="197" name="フローチャート: 判断 196">
          <a:extLst>
            <a:ext uri="{FF2B5EF4-FFF2-40B4-BE49-F238E27FC236}">
              <a16:creationId xmlns:a16="http://schemas.microsoft.com/office/drawing/2014/main" id="{847F647F-9943-4669-89D5-899BD1A2F70C}"/>
            </a:ext>
          </a:extLst>
        </xdr:cNvPr>
        <xdr:cNvSpPr/>
      </xdr:nvSpPr>
      <xdr:spPr>
        <a:xfrm>
          <a:off x="3702050" y="1412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153654</xdr:rowOff>
    </xdr:from>
    <xdr:ext cx="736600" cy="259045"/>
    <xdr:sp macro="" textlink="">
      <xdr:nvSpPr>
        <xdr:cNvPr id="198" name="テキスト ボックス 197">
          <a:extLst>
            <a:ext uri="{FF2B5EF4-FFF2-40B4-BE49-F238E27FC236}">
              <a16:creationId xmlns:a16="http://schemas.microsoft.com/office/drawing/2014/main" id="{98ED15D2-3E35-43E6-908F-B659ADAD78C1}"/>
            </a:ext>
          </a:extLst>
        </xdr:cNvPr>
        <xdr:cNvSpPr txBox="1"/>
      </xdr:nvSpPr>
      <xdr:spPr>
        <a:xfrm>
          <a:off x="3409950" y="13900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163336</xdr:rowOff>
    </xdr:from>
    <xdr:to>
      <xdr:col>15</xdr:col>
      <xdr:colOff>82550</xdr:colOff>
      <xdr:row>85</xdr:row>
      <xdr:rowOff>36061</xdr:rowOff>
    </xdr:to>
    <xdr:cxnSp macro="">
      <xdr:nvCxnSpPr>
        <xdr:cNvPr id="199" name="直線コネクタ 198">
          <a:extLst>
            <a:ext uri="{FF2B5EF4-FFF2-40B4-BE49-F238E27FC236}">
              <a16:creationId xmlns:a16="http://schemas.microsoft.com/office/drawing/2014/main" id="{B0B83570-FC93-48AF-820E-7F45030D469E}"/>
            </a:ext>
          </a:extLst>
        </xdr:cNvPr>
        <xdr:cNvCxnSpPr/>
      </xdr:nvCxnSpPr>
      <xdr:spPr>
        <a:xfrm>
          <a:off x="2127250" y="14077456"/>
          <a:ext cx="812800" cy="20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63728</xdr:rowOff>
    </xdr:from>
    <xdr:to>
      <xdr:col>15</xdr:col>
      <xdr:colOff>133350</xdr:colOff>
      <xdr:row>83</xdr:row>
      <xdr:rowOff>165328</xdr:rowOff>
    </xdr:to>
    <xdr:sp macro="" textlink="">
      <xdr:nvSpPr>
        <xdr:cNvPr id="200" name="フローチャート: 判断 199">
          <a:extLst>
            <a:ext uri="{FF2B5EF4-FFF2-40B4-BE49-F238E27FC236}">
              <a16:creationId xmlns:a16="http://schemas.microsoft.com/office/drawing/2014/main" id="{8BFF4E6C-41A6-4916-880C-0B795F319D81}"/>
            </a:ext>
          </a:extLst>
        </xdr:cNvPr>
        <xdr:cNvSpPr/>
      </xdr:nvSpPr>
      <xdr:spPr>
        <a:xfrm>
          <a:off x="2889250" y="1397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4055</xdr:rowOff>
    </xdr:from>
    <xdr:ext cx="762000" cy="259045"/>
    <xdr:sp macro="" textlink="">
      <xdr:nvSpPr>
        <xdr:cNvPr id="201" name="テキスト ボックス 200">
          <a:extLst>
            <a:ext uri="{FF2B5EF4-FFF2-40B4-BE49-F238E27FC236}">
              <a16:creationId xmlns:a16="http://schemas.microsoft.com/office/drawing/2014/main" id="{BDBFF27B-E55F-4E48-AD02-38AC0A00FEF0}"/>
            </a:ext>
          </a:extLst>
        </xdr:cNvPr>
        <xdr:cNvSpPr txBox="1"/>
      </xdr:nvSpPr>
      <xdr:spPr>
        <a:xfrm>
          <a:off x="2597150" y="13750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149526</xdr:rowOff>
    </xdr:from>
    <xdr:to>
      <xdr:col>11</xdr:col>
      <xdr:colOff>31750</xdr:colOff>
      <xdr:row>83</xdr:row>
      <xdr:rowOff>163336</xdr:rowOff>
    </xdr:to>
    <xdr:cxnSp macro="">
      <xdr:nvCxnSpPr>
        <xdr:cNvPr id="202" name="直線コネクタ 201">
          <a:extLst>
            <a:ext uri="{FF2B5EF4-FFF2-40B4-BE49-F238E27FC236}">
              <a16:creationId xmlns:a16="http://schemas.microsoft.com/office/drawing/2014/main" id="{46D1AE2F-FFDD-41E4-8957-6E152BEC283D}"/>
            </a:ext>
          </a:extLst>
        </xdr:cNvPr>
        <xdr:cNvCxnSpPr/>
      </xdr:nvCxnSpPr>
      <xdr:spPr>
        <a:xfrm>
          <a:off x="1333500" y="14063646"/>
          <a:ext cx="793750" cy="1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108550</xdr:rowOff>
    </xdr:from>
    <xdr:to>
      <xdr:col>11</xdr:col>
      <xdr:colOff>82550</xdr:colOff>
      <xdr:row>82</xdr:row>
      <xdr:rowOff>38700</xdr:rowOff>
    </xdr:to>
    <xdr:sp macro="" textlink="">
      <xdr:nvSpPr>
        <xdr:cNvPr id="203" name="フローチャート: 判断 202">
          <a:extLst>
            <a:ext uri="{FF2B5EF4-FFF2-40B4-BE49-F238E27FC236}">
              <a16:creationId xmlns:a16="http://schemas.microsoft.com/office/drawing/2014/main" id="{8115F5E9-4F18-42C6-B03B-BF75E8207C98}"/>
            </a:ext>
          </a:extLst>
        </xdr:cNvPr>
        <xdr:cNvSpPr/>
      </xdr:nvSpPr>
      <xdr:spPr>
        <a:xfrm>
          <a:off x="2095500" y="136873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48877</xdr:rowOff>
    </xdr:from>
    <xdr:ext cx="762000" cy="259045"/>
    <xdr:sp macro="" textlink="">
      <xdr:nvSpPr>
        <xdr:cNvPr id="204" name="テキスト ボックス 203">
          <a:extLst>
            <a:ext uri="{FF2B5EF4-FFF2-40B4-BE49-F238E27FC236}">
              <a16:creationId xmlns:a16="http://schemas.microsoft.com/office/drawing/2014/main" id="{B0D2CBB9-635A-4A73-944E-A9DFD953E9ED}"/>
            </a:ext>
          </a:extLst>
        </xdr:cNvPr>
        <xdr:cNvSpPr txBox="1"/>
      </xdr:nvSpPr>
      <xdr:spPr>
        <a:xfrm>
          <a:off x="1784350" y="134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80600</xdr:rowOff>
    </xdr:from>
    <xdr:to>
      <xdr:col>7</xdr:col>
      <xdr:colOff>31750</xdr:colOff>
      <xdr:row>82</xdr:row>
      <xdr:rowOff>10750</xdr:rowOff>
    </xdr:to>
    <xdr:sp macro="" textlink="">
      <xdr:nvSpPr>
        <xdr:cNvPr id="205" name="フローチャート: 判断 204">
          <a:extLst>
            <a:ext uri="{FF2B5EF4-FFF2-40B4-BE49-F238E27FC236}">
              <a16:creationId xmlns:a16="http://schemas.microsoft.com/office/drawing/2014/main" id="{74ADE6A1-4C39-4E0F-9F87-AC64D0E4D46F}"/>
            </a:ext>
          </a:extLst>
        </xdr:cNvPr>
        <xdr:cNvSpPr/>
      </xdr:nvSpPr>
      <xdr:spPr>
        <a:xfrm>
          <a:off x="1282700" y="1365944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20927</xdr:rowOff>
    </xdr:from>
    <xdr:ext cx="762000" cy="259045"/>
    <xdr:sp macro="" textlink="">
      <xdr:nvSpPr>
        <xdr:cNvPr id="206" name="テキスト ボックス 205">
          <a:extLst>
            <a:ext uri="{FF2B5EF4-FFF2-40B4-BE49-F238E27FC236}">
              <a16:creationId xmlns:a16="http://schemas.microsoft.com/office/drawing/2014/main" id="{D9613D76-E01D-44F0-9550-A876D42E72D5}"/>
            </a:ext>
          </a:extLst>
        </xdr:cNvPr>
        <xdr:cNvSpPr txBox="1"/>
      </xdr:nvSpPr>
      <xdr:spPr>
        <a:xfrm>
          <a:off x="971550" y="1343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6E802DA2-965C-438F-ACDE-46A337B9A5CF}"/>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A22C055-59C8-4E91-BC84-A013D9F11011}"/>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43990ADA-888B-47F1-88F1-20BF8B643DB4}"/>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5E7A740-84B7-47E8-8EFF-AF43F01483F1}"/>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13C33C4D-5E6A-4911-B35A-3E8335DF57E5}"/>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96230</xdr:rowOff>
    </xdr:from>
    <xdr:to>
      <xdr:col>23</xdr:col>
      <xdr:colOff>184150</xdr:colOff>
      <xdr:row>88</xdr:row>
      <xdr:rowOff>26380</xdr:rowOff>
    </xdr:to>
    <xdr:sp macro="" textlink="">
      <xdr:nvSpPr>
        <xdr:cNvPr id="212" name="楕円 211">
          <a:extLst>
            <a:ext uri="{FF2B5EF4-FFF2-40B4-BE49-F238E27FC236}">
              <a16:creationId xmlns:a16="http://schemas.microsoft.com/office/drawing/2014/main" id="{CE052B14-1A3C-408B-971B-4013501957AE}"/>
            </a:ext>
          </a:extLst>
        </xdr:cNvPr>
        <xdr:cNvSpPr/>
      </xdr:nvSpPr>
      <xdr:spPr>
        <a:xfrm>
          <a:off x="4464050" y="14680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68307</xdr:rowOff>
    </xdr:from>
    <xdr:ext cx="762000" cy="259045"/>
    <xdr:sp macro="" textlink="">
      <xdr:nvSpPr>
        <xdr:cNvPr id="213" name="人件費・物件費等の状況該当値テキスト">
          <a:extLst>
            <a:ext uri="{FF2B5EF4-FFF2-40B4-BE49-F238E27FC236}">
              <a16:creationId xmlns:a16="http://schemas.microsoft.com/office/drawing/2014/main" id="{E72C1998-2D31-4A05-95DD-18FA9F7C324D}"/>
            </a:ext>
          </a:extLst>
        </xdr:cNvPr>
        <xdr:cNvSpPr txBox="1"/>
      </xdr:nvSpPr>
      <xdr:spPr>
        <a:xfrm>
          <a:off x="4584700" y="1465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160896</xdr:rowOff>
    </xdr:from>
    <xdr:to>
      <xdr:col>19</xdr:col>
      <xdr:colOff>184150</xdr:colOff>
      <xdr:row>86</xdr:row>
      <xdr:rowOff>91046</xdr:rowOff>
    </xdr:to>
    <xdr:sp macro="" textlink="">
      <xdr:nvSpPr>
        <xdr:cNvPr id="214" name="楕円 213">
          <a:extLst>
            <a:ext uri="{FF2B5EF4-FFF2-40B4-BE49-F238E27FC236}">
              <a16:creationId xmlns:a16="http://schemas.microsoft.com/office/drawing/2014/main" id="{F710500D-4F18-42A6-8C91-A53E194520CC}"/>
            </a:ext>
          </a:extLst>
        </xdr:cNvPr>
        <xdr:cNvSpPr/>
      </xdr:nvSpPr>
      <xdr:spPr>
        <a:xfrm>
          <a:off x="3702050" y="144102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75823</xdr:rowOff>
    </xdr:from>
    <xdr:ext cx="736600" cy="259045"/>
    <xdr:sp macro="" textlink="">
      <xdr:nvSpPr>
        <xdr:cNvPr id="215" name="テキスト ボックス 214">
          <a:extLst>
            <a:ext uri="{FF2B5EF4-FFF2-40B4-BE49-F238E27FC236}">
              <a16:creationId xmlns:a16="http://schemas.microsoft.com/office/drawing/2014/main" id="{230C41B1-CD5A-412D-9525-BBBCFC60670D}"/>
            </a:ext>
          </a:extLst>
        </xdr:cNvPr>
        <xdr:cNvSpPr txBox="1"/>
      </xdr:nvSpPr>
      <xdr:spPr>
        <a:xfrm>
          <a:off x="3409950" y="1449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156711</xdr:rowOff>
    </xdr:from>
    <xdr:to>
      <xdr:col>15</xdr:col>
      <xdr:colOff>133350</xdr:colOff>
      <xdr:row>85</xdr:row>
      <xdr:rowOff>86861</xdr:rowOff>
    </xdr:to>
    <xdr:sp macro="" textlink="">
      <xdr:nvSpPr>
        <xdr:cNvPr id="216" name="楕円 215">
          <a:extLst>
            <a:ext uri="{FF2B5EF4-FFF2-40B4-BE49-F238E27FC236}">
              <a16:creationId xmlns:a16="http://schemas.microsoft.com/office/drawing/2014/main" id="{40B6CC7F-DD0D-43F7-88F3-6A8F361ACFF1}"/>
            </a:ext>
          </a:extLst>
        </xdr:cNvPr>
        <xdr:cNvSpPr/>
      </xdr:nvSpPr>
      <xdr:spPr>
        <a:xfrm>
          <a:off x="2889250" y="142384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71638</xdr:rowOff>
    </xdr:from>
    <xdr:ext cx="762000" cy="259045"/>
    <xdr:sp macro="" textlink="">
      <xdr:nvSpPr>
        <xdr:cNvPr id="217" name="テキスト ボックス 216">
          <a:extLst>
            <a:ext uri="{FF2B5EF4-FFF2-40B4-BE49-F238E27FC236}">
              <a16:creationId xmlns:a16="http://schemas.microsoft.com/office/drawing/2014/main" id="{A473622B-68D8-4DCC-B060-CEF063043360}"/>
            </a:ext>
          </a:extLst>
        </xdr:cNvPr>
        <xdr:cNvSpPr txBox="1"/>
      </xdr:nvSpPr>
      <xdr:spPr>
        <a:xfrm>
          <a:off x="2597150" y="1432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112536</xdr:rowOff>
    </xdr:from>
    <xdr:to>
      <xdr:col>11</xdr:col>
      <xdr:colOff>82550</xdr:colOff>
      <xdr:row>84</xdr:row>
      <xdr:rowOff>42686</xdr:rowOff>
    </xdr:to>
    <xdr:sp macro="" textlink="">
      <xdr:nvSpPr>
        <xdr:cNvPr id="218" name="楕円 217">
          <a:extLst>
            <a:ext uri="{FF2B5EF4-FFF2-40B4-BE49-F238E27FC236}">
              <a16:creationId xmlns:a16="http://schemas.microsoft.com/office/drawing/2014/main" id="{374EC577-D9F1-47A4-91B0-0825A148B106}"/>
            </a:ext>
          </a:extLst>
        </xdr:cNvPr>
        <xdr:cNvSpPr/>
      </xdr:nvSpPr>
      <xdr:spPr>
        <a:xfrm>
          <a:off x="2095500" y="1402665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27463</xdr:rowOff>
    </xdr:from>
    <xdr:ext cx="762000" cy="259045"/>
    <xdr:sp macro="" textlink="">
      <xdr:nvSpPr>
        <xdr:cNvPr id="219" name="テキスト ボックス 218">
          <a:extLst>
            <a:ext uri="{FF2B5EF4-FFF2-40B4-BE49-F238E27FC236}">
              <a16:creationId xmlns:a16="http://schemas.microsoft.com/office/drawing/2014/main" id="{88F8AA75-57C3-4648-9E1E-74549F7C212D}"/>
            </a:ext>
          </a:extLst>
        </xdr:cNvPr>
        <xdr:cNvSpPr txBox="1"/>
      </xdr:nvSpPr>
      <xdr:spPr>
        <a:xfrm>
          <a:off x="1784350" y="141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98726</xdr:rowOff>
    </xdr:from>
    <xdr:to>
      <xdr:col>7</xdr:col>
      <xdr:colOff>31750</xdr:colOff>
      <xdr:row>84</xdr:row>
      <xdr:rowOff>28876</xdr:rowOff>
    </xdr:to>
    <xdr:sp macro="" textlink="">
      <xdr:nvSpPr>
        <xdr:cNvPr id="220" name="楕円 219">
          <a:extLst>
            <a:ext uri="{FF2B5EF4-FFF2-40B4-BE49-F238E27FC236}">
              <a16:creationId xmlns:a16="http://schemas.microsoft.com/office/drawing/2014/main" id="{1DC2161B-019B-4683-AC68-69CFEFC35214}"/>
            </a:ext>
          </a:extLst>
        </xdr:cNvPr>
        <xdr:cNvSpPr/>
      </xdr:nvSpPr>
      <xdr:spPr>
        <a:xfrm>
          <a:off x="1282700" y="1401284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13653</xdr:rowOff>
    </xdr:from>
    <xdr:ext cx="762000" cy="259045"/>
    <xdr:sp macro="" textlink="">
      <xdr:nvSpPr>
        <xdr:cNvPr id="221" name="テキスト ボックス 220">
          <a:extLst>
            <a:ext uri="{FF2B5EF4-FFF2-40B4-BE49-F238E27FC236}">
              <a16:creationId xmlns:a16="http://schemas.microsoft.com/office/drawing/2014/main" id="{A7B242AA-BC50-4C12-B294-0996D74D1C19}"/>
            </a:ext>
          </a:extLst>
        </xdr:cNvPr>
        <xdr:cNvSpPr txBox="1"/>
      </xdr:nvSpPr>
      <xdr:spPr>
        <a:xfrm>
          <a:off x="971550" y="1409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648C2C3D-C109-48FE-8D50-A7AE4482EEFF}"/>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C1FF341A-28C1-4FBC-86ED-49ECA6B1C3E2}"/>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E00378C8-A550-40BB-B9E7-4963DE9CB89C}"/>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E4434EDE-F066-4A44-BEB9-C14BCF0BDBEA}"/>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DABD13AF-A77B-42F9-BA45-90DE292E7E86}"/>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CA6DE74-9BC0-4364-9DB5-E27792857796}"/>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31A11A49-4229-42B1-9380-38771C66CDCB}"/>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259440AD-5572-4512-B038-33BA0EB994A0}"/>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4F82447E-F3A9-4C2D-BFA3-16363A6E315F}"/>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DA39A5C0-1CA7-4B9E-88D1-E893FD2BDFB5}"/>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1D5758DF-AE65-4FB0-A7C3-8831C11CC817}"/>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5E747C71-91EE-4210-AE08-67F0C9370225}"/>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FB020A21-F78F-42D7-8E1F-FB937BDE6AEC}"/>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ラスパイレス指数は</a:t>
          </a:r>
          <a:r>
            <a:rPr lang="en-US" altLang="ja-JP" sz="1100" b="0" i="0" baseline="0">
              <a:solidFill>
                <a:schemeClr val="dk1"/>
              </a:solidFill>
              <a:effectLst/>
              <a:latin typeface="+mn-lt"/>
              <a:ea typeface="+mn-ea"/>
              <a:cs typeface="+mn-cs"/>
            </a:rPr>
            <a:t>91.6</a:t>
          </a:r>
          <a:r>
            <a:rPr lang="ja-JP" altLang="ja-JP" sz="1100" b="0" i="0" baseline="0">
              <a:solidFill>
                <a:schemeClr val="dk1"/>
              </a:solidFill>
              <a:effectLst/>
              <a:latin typeface="+mn-lt"/>
              <a:ea typeface="+mn-ea"/>
              <a:cs typeface="+mn-cs"/>
            </a:rPr>
            <a:t>で、全国町村平均</a:t>
          </a:r>
          <a:r>
            <a:rPr lang="en-US" altLang="ja-JP" sz="1100" b="0" i="0" baseline="0">
              <a:solidFill>
                <a:schemeClr val="dk1"/>
              </a:solidFill>
              <a:effectLst/>
              <a:latin typeface="+mn-lt"/>
              <a:ea typeface="+mn-ea"/>
              <a:cs typeface="+mn-cs"/>
            </a:rPr>
            <a:t>96.3</a:t>
          </a:r>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95.0</a:t>
          </a:r>
          <a:r>
            <a:rPr lang="ja-JP" altLang="ja-JP" sz="1100" b="0" i="0" baseline="0">
              <a:solidFill>
                <a:schemeClr val="dk1"/>
              </a:solidFill>
              <a:effectLst/>
              <a:latin typeface="+mn-lt"/>
              <a:ea typeface="+mn-ea"/>
              <a:cs typeface="+mn-cs"/>
            </a:rPr>
            <a:t>と比較しても低い水準にある。今後も引続き給与の適正化に努める。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E92BC43B-D333-4B7F-A59D-CAF1A2275C73}"/>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2D9D845A-2E39-402E-A233-F082F789CCDE}"/>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E8ADEE17-2CD5-4F9A-B617-32C2AD198315}"/>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BAA6134A-BB22-4430-8EAA-BAA22D3F8ED1}"/>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BFE87435-D7EA-4409-BFB2-7AB3F6011699}"/>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7AEABEDD-063C-4B67-8C48-44F40AA07720}"/>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CF2A7362-F5D9-4666-9C62-0DE5783FDF12}"/>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85CE3026-B56E-4737-BCE7-9AA0A7C9AFB2}"/>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3B9FE547-8A38-4365-9DF1-9B62DBD58E58}"/>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54F82829-01B3-447F-A102-26D1914420B2}"/>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ED70BB58-CE4B-4699-8ED6-2E1F690E7CCB}"/>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98ACBC99-97FA-49E7-AE8A-B45BC1AFB14C}"/>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DACDA6C4-B786-491A-A8C7-A8F041F9D769}"/>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73FBE9B0-CB2B-4A85-9CBB-E1E11C205C52}"/>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4E766184-AAD7-45F4-B5B1-E89A16C7A466}"/>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170391</xdr:rowOff>
    </xdr:to>
    <xdr:cxnSp macro="">
      <xdr:nvCxnSpPr>
        <xdr:cNvPr id="250" name="直線コネクタ 249">
          <a:extLst>
            <a:ext uri="{FF2B5EF4-FFF2-40B4-BE49-F238E27FC236}">
              <a16:creationId xmlns:a16="http://schemas.microsoft.com/office/drawing/2014/main" id="{0C1E6932-9754-4D11-B609-528882AFD95B}"/>
            </a:ext>
          </a:extLst>
        </xdr:cNvPr>
        <xdr:cNvCxnSpPr/>
      </xdr:nvCxnSpPr>
      <xdr:spPr>
        <a:xfrm flipV="1">
          <a:off x="15474950" y="13809980"/>
          <a:ext cx="0" cy="12803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142468</xdr:rowOff>
    </xdr:from>
    <xdr:ext cx="762000" cy="259045"/>
    <xdr:sp macro="" textlink="">
      <xdr:nvSpPr>
        <xdr:cNvPr id="251" name="給与水準   （国との比較）最小値テキスト">
          <a:extLst>
            <a:ext uri="{FF2B5EF4-FFF2-40B4-BE49-F238E27FC236}">
              <a16:creationId xmlns:a16="http://schemas.microsoft.com/office/drawing/2014/main" id="{D1C3D7F8-857D-4E69-A11D-B2870F66F881}"/>
            </a:ext>
          </a:extLst>
        </xdr:cNvPr>
        <xdr:cNvSpPr txBox="1"/>
      </xdr:nvSpPr>
      <xdr:spPr>
        <a:xfrm>
          <a:off x="15563850" y="1506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170391</xdr:rowOff>
    </xdr:from>
    <xdr:to>
      <xdr:col>81</xdr:col>
      <xdr:colOff>133350</xdr:colOff>
      <xdr:row>89</xdr:row>
      <xdr:rowOff>170391</xdr:rowOff>
    </xdr:to>
    <xdr:cxnSp macro="">
      <xdr:nvCxnSpPr>
        <xdr:cNvPr id="252" name="直線コネクタ 251">
          <a:extLst>
            <a:ext uri="{FF2B5EF4-FFF2-40B4-BE49-F238E27FC236}">
              <a16:creationId xmlns:a16="http://schemas.microsoft.com/office/drawing/2014/main" id="{CC6745AC-A53D-4957-8E74-2868B1E678BC}"/>
            </a:ext>
          </a:extLst>
        </xdr:cNvPr>
        <xdr:cNvCxnSpPr/>
      </xdr:nvCxnSpPr>
      <xdr:spPr>
        <a:xfrm>
          <a:off x="15405100" y="150903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53" name="給与水準   （国との比較）最大値テキスト">
          <a:extLst>
            <a:ext uri="{FF2B5EF4-FFF2-40B4-BE49-F238E27FC236}">
              <a16:creationId xmlns:a16="http://schemas.microsoft.com/office/drawing/2014/main" id="{FFFAF952-A0EA-403C-B353-610344F05554}"/>
            </a:ext>
          </a:extLst>
        </xdr:cNvPr>
        <xdr:cNvSpPr txBox="1"/>
      </xdr:nvSpPr>
      <xdr:spPr>
        <a:xfrm>
          <a:off x="1556385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54" name="直線コネクタ 253">
          <a:extLst>
            <a:ext uri="{FF2B5EF4-FFF2-40B4-BE49-F238E27FC236}">
              <a16:creationId xmlns:a16="http://schemas.microsoft.com/office/drawing/2014/main" id="{082AFA89-500B-42D7-86D1-B4830CEF8DD4}"/>
            </a:ext>
          </a:extLst>
        </xdr:cNvPr>
        <xdr:cNvCxnSpPr/>
      </xdr:nvCxnSpPr>
      <xdr:spPr>
        <a:xfrm>
          <a:off x="15405100" y="138099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23284</xdr:rowOff>
    </xdr:from>
    <xdr:to>
      <xdr:col>81</xdr:col>
      <xdr:colOff>44450</xdr:colOff>
      <xdr:row>82</xdr:row>
      <xdr:rowOff>63500</xdr:rowOff>
    </xdr:to>
    <xdr:cxnSp macro="">
      <xdr:nvCxnSpPr>
        <xdr:cNvPr id="255" name="直線コネクタ 254">
          <a:extLst>
            <a:ext uri="{FF2B5EF4-FFF2-40B4-BE49-F238E27FC236}">
              <a16:creationId xmlns:a16="http://schemas.microsoft.com/office/drawing/2014/main" id="{730C7A7B-116F-4DAB-A253-463F884451C4}"/>
            </a:ext>
          </a:extLst>
        </xdr:cNvPr>
        <xdr:cNvCxnSpPr/>
      </xdr:nvCxnSpPr>
      <xdr:spPr>
        <a:xfrm>
          <a:off x="14712950" y="13769764"/>
          <a:ext cx="762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6" name="給与水準   （国との比較）平均値テキスト">
          <a:extLst>
            <a:ext uri="{FF2B5EF4-FFF2-40B4-BE49-F238E27FC236}">
              <a16:creationId xmlns:a16="http://schemas.microsoft.com/office/drawing/2014/main" id="{63235163-42D2-4ECD-B3DC-82E9D59BADCD}"/>
            </a:ext>
          </a:extLst>
        </xdr:cNvPr>
        <xdr:cNvSpPr txBox="1"/>
      </xdr:nvSpPr>
      <xdr:spPr>
        <a:xfrm>
          <a:off x="15563850" y="14403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7" name="フローチャート: 判断 256">
          <a:extLst>
            <a:ext uri="{FF2B5EF4-FFF2-40B4-BE49-F238E27FC236}">
              <a16:creationId xmlns:a16="http://schemas.microsoft.com/office/drawing/2014/main" id="{8095322B-B830-4677-8631-5123B114FDFC}"/>
            </a:ext>
          </a:extLst>
        </xdr:cNvPr>
        <xdr:cNvSpPr/>
      </xdr:nvSpPr>
      <xdr:spPr>
        <a:xfrm>
          <a:off x="15427960" y="1442762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23284</xdr:rowOff>
    </xdr:from>
    <xdr:to>
      <xdr:col>77</xdr:col>
      <xdr:colOff>44450</xdr:colOff>
      <xdr:row>82</xdr:row>
      <xdr:rowOff>23284</xdr:rowOff>
    </xdr:to>
    <xdr:cxnSp macro="">
      <xdr:nvCxnSpPr>
        <xdr:cNvPr id="258" name="直線コネクタ 257">
          <a:extLst>
            <a:ext uri="{FF2B5EF4-FFF2-40B4-BE49-F238E27FC236}">
              <a16:creationId xmlns:a16="http://schemas.microsoft.com/office/drawing/2014/main" id="{D589E208-D3B9-413D-A166-EB2F9729AF5D}"/>
            </a:ext>
          </a:extLst>
        </xdr:cNvPr>
        <xdr:cNvCxnSpPr/>
      </xdr:nvCxnSpPr>
      <xdr:spPr>
        <a:xfrm>
          <a:off x="13903960" y="13769764"/>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30691</xdr:rowOff>
    </xdr:from>
    <xdr:to>
      <xdr:col>77</xdr:col>
      <xdr:colOff>95250</xdr:colOff>
      <xdr:row>86</xdr:row>
      <xdr:rowOff>132291</xdr:rowOff>
    </xdr:to>
    <xdr:sp macro="" textlink="">
      <xdr:nvSpPr>
        <xdr:cNvPr id="259" name="フローチャート: 判断 258">
          <a:extLst>
            <a:ext uri="{FF2B5EF4-FFF2-40B4-BE49-F238E27FC236}">
              <a16:creationId xmlns:a16="http://schemas.microsoft.com/office/drawing/2014/main" id="{DBE6A2E7-520A-4555-81E2-DD4A7F2926D8}"/>
            </a:ext>
          </a:extLst>
        </xdr:cNvPr>
        <xdr:cNvSpPr/>
      </xdr:nvSpPr>
      <xdr:spPr>
        <a:xfrm>
          <a:off x="14665960" y="1444773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117068</xdr:rowOff>
    </xdr:from>
    <xdr:ext cx="736600" cy="259045"/>
    <xdr:sp macro="" textlink="">
      <xdr:nvSpPr>
        <xdr:cNvPr id="260" name="テキスト ボックス 259">
          <a:extLst>
            <a:ext uri="{FF2B5EF4-FFF2-40B4-BE49-F238E27FC236}">
              <a16:creationId xmlns:a16="http://schemas.microsoft.com/office/drawing/2014/main" id="{3692170E-9595-4F4F-99F6-7786CD6187E0}"/>
            </a:ext>
          </a:extLst>
        </xdr:cNvPr>
        <xdr:cNvSpPr txBox="1"/>
      </xdr:nvSpPr>
      <xdr:spPr>
        <a:xfrm>
          <a:off x="14370050" y="14534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64559</xdr:rowOff>
    </xdr:from>
    <xdr:to>
      <xdr:col>72</xdr:col>
      <xdr:colOff>203200</xdr:colOff>
      <xdr:row>82</xdr:row>
      <xdr:rowOff>23284</xdr:rowOff>
    </xdr:to>
    <xdr:cxnSp macro="">
      <xdr:nvCxnSpPr>
        <xdr:cNvPr id="261" name="直線コネクタ 260">
          <a:extLst>
            <a:ext uri="{FF2B5EF4-FFF2-40B4-BE49-F238E27FC236}">
              <a16:creationId xmlns:a16="http://schemas.microsoft.com/office/drawing/2014/main" id="{CC60E2E3-8BA8-4BE4-A723-73E1F3647765}"/>
            </a:ext>
          </a:extLst>
        </xdr:cNvPr>
        <xdr:cNvCxnSpPr/>
      </xdr:nvCxnSpPr>
      <xdr:spPr>
        <a:xfrm>
          <a:off x="13106400" y="13475759"/>
          <a:ext cx="797560" cy="29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2" name="フローチャート: 判断 261">
          <a:extLst>
            <a:ext uri="{FF2B5EF4-FFF2-40B4-BE49-F238E27FC236}">
              <a16:creationId xmlns:a16="http://schemas.microsoft.com/office/drawing/2014/main" id="{13A7DFB5-87E8-4CBA-A10A-314769A23DD6}"/>
            </a:ext>
          </a:extLst>
        </xdr:cNvPr>
        <xdr:cNvSpPr/>
      </xdr:nvSpPr>
      <xdr:spPr>
        <a:xfrm>
          <a:off x="13868400" y="1456838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63" name="テキスト ボックス 262">
          <a:extLst>
            <a:ext uri="{FF2B5EF4-FFF2-40B4-BE49-F238E27FC236}">
              <a16:creationId xmlns:a16="http://schemas.microsoft.com/office/drawing/2014/main" id="{42FF484A-6103-4F64-91F7-557A62911043}"/>
            </a:ext>
          </a:extLst>
        </xdr:cNvPr>
        <xdr:cNvSpPr txBox="1"/>
      </xdr:nvSpPr>
      <xdr:spPr>
        <a:xfrm>
          <a:off x="13557250" y="1465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64559</xdr:rowOff>
    </xdr:from>
    <xdr:to>
      <xdr:col>68</xdr:col>
      <xdr:colOff>152400</xdr:colOff>
      <xdr:row>80</xdr:row>
      <xdr:rowOff>124884</xdr:rowOff>
    </xdr:to>
    <xdr:cxnSp macro="">
      <xdr:nvCxnSpPr>
        <xdr:cNvPr id="264" name="直線コネクタ 263">
          <a:extLst>
            <a:ext uri="{FF2B5EF4-FFF2-40B4-BE49-F238E27FC236}">
              <a16:creationId xmlns:a16="http://schemas.microsoft.com/office/drawing/2014/main" id="{5FDCFB5F-6A65-4EBA-9AB2-168651F4CADB}"/>
            </a:ext>
          </a:extLst>
        </xdr:cNvPr>
        <xdr:cNvCxnSpPr/>
      </xdr:nvCxnSpPr>
      <xdr:spPr>
        <a:xfrm flipV="1">
          <a:off x="12293600" y="13475759"/>
          <a:ext cx="8128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9E5E3BC7-802A-408E-97E4-FE3322A5BBC3}"/>
            </a:ext>
          </a:extLst>
        </xdr:cNvPr>
        <xdr:cNvSpPr/>
      </xdr:nvSpPr>
      <xdr:spPr>
        <a:xfrm>
          <a:off x="13055600" y="1452816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a:extLst>
            <a:ext uri="{FF2B5EF4-FFF2-40B4-BE49-F238E27FC236}">
              <a16:creationId xmlns:a16="http://schemas.microsoft.com/office/drawing/2014/main" id="{2B48EE78-483D-40D1-B0C5-1507E7CB0F4B}"/>
            </a:ext>
          </a:extLst>
        </xdr:cNvPr>
        <xdr:cNvSpPr txBox="1"/>
      </xdr:nvSpPr>
      <xdr:spPr>
        <a:xfrm>
          <a:off x="12763500" y="1461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151341</xdr:rowOff>
    </xdr:from>
    <xdr:to>
      <xdr:col>64</xdr:col>
      <xdr:colOff>152400</xdr:colOff>
      <xdr:row>87</xdr:row>
      <xdr:rowOff>81491</xdr:rowOff>
    </xdr:to>
    <xdr:sp macro="" textlink="">
      <xdr:nvSpPr>
        <xdr:cNvPr id="267" name="フローチャート: 判断 266">
          <a:extLst>
            <a:ext uri="{FF2B5EF4-FFF2-40B4-BE49-F238E27FC236}">
              <a16:creationId xmlns:a16="http://schemas.microsoft.com/office/drawing/2014/main" id="{91CE9952-7932-411A-B149-9B552D63EB32}"/>
            </a:ext>
          </a:extLst>
        </xdr:cNvPr>
        <xdr:cNvSpPr/>
      </xdr:nvSpPr>
      <xdr:spPr>
        <a:xfrm>
          <a:off x="12242800" y="145683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66268</xdr:rowOff>
    </xdr:from>
    <xdr:ext cx="762000" cy="259045"/>
    <xdr:sp macro="" textlink="">
      <xdr:nvSpPr>
        <xdr:cNvPr id="268" name="テキスト ボックス 267">
          <a:extLst>
            <a:ext uri="{FF2B5EF4-FFF2-40B4-BE49-F238E27FC236}">
              <a16:creationId xmlns:a16="http://schemas.microsoft.com/office/drawing/2014/main" id="{879A8917-6CC9-4B9F-97D9-0EFECDDB4EE6}"/>
            </a:ext>
          </a:extLst>
        </xdr:cNvPr>
        <xdr:cNvSpPr txBox="1"/>
      </xdr:nvSpPr>
      <xdr:spPr>
        <a:xfrm>
          <a:off x="11950700" y="1465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BDC29BB5-4AEE-4DCD-8E51-85A6BA8137CA}"/>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99F47DA8-46C7-4382-A9F1-EFFDF094B9E5}"/>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81354264-949A-4F76-95EC-C7E41BF1F631}"/>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A6B13B1-5CE8-47F0-80B0-3C2D795633C4}"/>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1561B24D-D0F1-4F0D-BD14-347E67D1DE37}"/>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12700</xdr:rowOff>
    </xdr:from>
    <xdr:to>
      <xdr:col>81</xdr:col>
      <xdr:colOff>95250</xdr:colOff>
      <xdr:row>82</xdr:row>
      <xdr:rowOff>114300</xdr:rowOff>
    </xdr:to>
    <xdr:sp macro="" textlink="">
      <xdr:nvSpPr>
        <xdr:cNvPr id="274" name="楕円 273">
          <a:extLst>
            <a:ext uri="{FF2B5EF4-FFF2-40B4-BE49-F238E27FC236}">
              <a16:creationId xmlns:a16="http://schemas.microsoft.com/office/drawing/2014/main" id="{936ACAF3-3EEA-4DFF-9171-68B5119C5F1B}"/>
            </a:ext>
          </a:extLst>
        </xdr:cNvPr>
        <xdr:cNvSpPr/>
      </xdr:nvSpPr>
      <xdr:spPr>
        <a:xfrm>
          <a:off x="15427960" y="1375918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105427</xdr:rowOff>
    </xdr:from>
    <xdr:ext cx="762000" cy="259045"/>
    <xdr:sp macro="" textlink="">
      <xdr:nvSpPr>
        <xdr:cNvPr id="275" name="給与水準   （国との比較）該当値テキスト">
          <a:extLst>
            <a:ext uri="{FF2B5EF4-FFF2-40B4-BE49-F238E27FC236}">
              <a16:creationId xmlns:a16="http://schemas.microsoft.com/office/drawing/2014/main" id="{0AA85826-FD23-4F90-8366-DE3BB01BE20D}"/>
            </a:ext>
          </a:extLst>
        </xdr:cNvPr>
        <xdr:cNvSpPr txBox="1"/>
      </xdr:nvSpPr>
      <xdr:spPr>
        <a:xfrm>
          <a:off x="15563850" y="1368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143934</xdr:rowOff>
    </xdr:from>
    <xdr:to>
      <xdr:col>77</xdr:col>
      <xdr:colOff>95250</xdr:colOff>
      <xdr:row>82</xdr:row>
      <xdr:rowOff>74084</xdr:rowOff>
    </xdr:to>
    <xdr:sp macro="" textlink="">
      <xdr:nvSpPr>
        <xdr:cNvPr id="276" name="楕円 275">
          <a:extLst>
            <a:ext uri="{FF2B5EF4-FFF2-40B4-BE49-F238E27FC236}">
              <a16:creationId xmlns:a16="http://schemas.microsoft.com/office/drawing/2014/main" id="{7E036382-23D9-4D68-B00B-E361D3347F49}"/>
            </a:ext>
          </a:extLst>
        </xdr:cNvPr>
        <xdr:cNvSpPr/>
      </xdr:nvSpPr>
      <xdr:spPr>
        <a:xfrm>
          <a:off x="14665960" y="1372277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84261</xdr:rowOff>
    </xdr:from>
    <xdr:ext cx="736600" cy="259045"/>
    <xdr:sp macro="" textlink="">
      <xdr:nvSpPr>
        <xdr:cNvPr id="277" name="テキスト ボックス 276">
          <a:extLst>
            <a:ext uri="{FF2B5EF4-FFF2-40B4-BE49-F238E27FC236}">
              <a16:creationId xmlns:a16="http://schemas.microsoft.com/office/drawing/2014/main" id="{A9CBF281-88AE-457D-8278-71F7ABE23A7E}"/>
            </a:ext>
          </a:extLst>
        </xdr:cNvPr>
        <xdr:cNvSpPr txBox="1"/>
      </xdr:nvSpPr>
      <xdr:spPr>
        <a:xfrm>
          <a:off x="14370050" y="13495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143934</xdr:rowOff>
    </xdr:from>
    <xdr:to>
      <xdr:col>73</xdr:col>
      <xdr:colOff>44450</xdr:colOff>
      <xdr:row>82</xdr:row>
      <xdr:rowOff>74084</xdr:rowOff>
    </xdr:to>
    <xdr:sp macro="" textlink="">
      <xdr:nvSpPr>
        <xdr:cNvPr id="278" name="楕円 277">
          <a:extLst>
            <a:ext uri="{FF2B5EF4-FFF2-40B4-BE49-F238E27FC236}">
              <a16:creationId xmlns:a16="http://schemas.microsoft.com/office/drawing/2014/main" id="{4DC95E9E-F0F7-4CB7-A820-F03B679EFB1A}"/>
            </a:ext>
          </a:extLst>
        </xdr:cNvPr>
        <xdr:cNvSpPr/>
      </xdr:nvSpPr>
      <xdr:spPr>
        <a:xfrm>
          <a:off x="13868400" y="1372277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84261</xdr:rowOff>
    </xdr:from>
    <xdr:ext cx="762000" cy="259045"/>
    <xdr:sp macro="" textlink="">
      <xdr:nvSpPr>
        <xdr:cNvPr id="279" name="テキスト ボックス 278">
          <a:extLst>
            <a:ext uri="{FF2B5EF4-FFF2-40B4-BE49-F238E27FC236}">
              <a16:creationId xmlns:a16="http://schemas.microsoft.com/office/drawing/2014/main" id="{C9226257-5FAF-40C3-9AA8-9CE51F0F892F}"/>
            </a:ext>
          </a:extLst>
        </xdr:cNvPr>
        <xdr:cNvSpPr txBox="1"/>
      </xdr:nvSpPr>
      <xdr:spPr>
        <a:xfrm>
          <a:off x="13557250" y="1349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13759</xdr:rowOff>
    </xdr:from>
    <xdr:to>
      <xdr:col>68</xdr:col>
      <xdr:colOff>203200</xdr:colOff>
      <xdr:row>80</xdr:row>
      <xdr:rowOff>115359</xdr:rowOff>
    </xdr:to>
    <xdr:sp macro="" textlink="">
      <xdr:nvSpPr>
        <xdr:cNvPr id="280" name="楕円 279">
          <a:extLst>
            <a:ext uri="{FF2B5EF4-FFF2-40B4-BE49-F238E27FC236}">
              <a16:creationId xmlns:a16="http://schemas.microsoft.com/office/drawing/2014/main" id="{320BA14A-12A5-4271-A779-9FAA580B2CAC}"/>
            </a:ext>
          </a:extLst>
        </xdr:cNvPr>
        <xdr:cNvSpPr/>
      </xdr:nvSpPr>
      <xdr:spPr>
        <a:xfrm>
          <a:off x="13055600" y="13424959"/>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125536</xdr:rowOff>
    </xdr:from>
    <xdr:ext cx="762000" cy="259045"/>
    <xdr:sp macro="" textlink="">
      <xdr:nvSpPr>
        <xdr:cNvPr id="281" name="テキスト ボックス 280">
          <a:extLst>
            <a:ext uri="{FF2B5EF4-FFF2-40B4-BE49-F238E27FC236}">
              <a16:creationId xmlns:a16="http://schemas.microsoft.com/office/drawing/2014/main" id="{B80E3FD8-58F1-4BBB-BE9F-2B780CB17CC7}"/>
            </a:ext>
          </a:extLst>
        </xdr:cNvPr>
        <xdr:cNvSpPr txBox="1"/>
      </xdr:nvSpPr>
      <xdr:spPr>
        <a:xfrm>
          <a:off x="12763500" y="13201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74084</xdr:rowOff>
    </xdr:from>
    <xdr:to>
      <xdr:col>64</xdr:col>
      <xdr:colOff>152400</xdr:colOff>
      <xdr:row>81</xdr:row>
      <xdr:rowOff>4234</xdr:rowOff>
    </xdr:to>
    <xdr:sp macro="" textlink="">
      <xdr:nvSpPr>
        <xdr:cNvPr id="282" name="楕円 281">
          <a:extLst>
            <a:ext uri="{FF2B5EF4-FFF2-40B4-BE49-F238E27FC236}">
              <a16:creationId xmlns:a16="http://schemas.microsoft.com/office/drawing/2014/main" id="{0D8DBBAC-1EBA-459E-8B4F-A527D428E76D}"/>
            </a:ext>
          </a:extLst>
        </xdr:cNvPr>
        <xdr:cNvSpPr/>
      </xdr:nvSpPr>
      <xdr:spPr>
        <a:xfrm>
          <a:off x="12242800" y="134852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14411</xdr:rowOff>
    </xdr:from>
    <xdr:ext cx="762000" cy="259045"/>
    <xdr:sp macro="" textlink="">
      <xdr:nvSpPr>
        <xdr:cNvPr id="283" name="テキスト ボックス 282">
          <a:extLst>
            <a:ext uri="{FF2B5EF4-FFF2-40B4-BE49-F238E27FC236}">
              <a16:creationId xmlns:a16="http://schemas.microsoft.com/office/drawing/2014/main" id="{C5DAA819-4981-49C4-8D4A-DD58AAB3046E}"/>
            </a:ext>
          </a:extLst>
        </xdr:cNvPr>
        <xdr:cNvSpPr txBox="1"/>
      </xdr:nvSpPr>
      <xdr:spPr>
        <a:xfrm>
          <a:off x="11950700" y="1325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A17B867A-03B7-40B1-A4EA-0FFC742E21B5}"/>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340FF17-CD32-4ECF-A379-DC2B3FB7D19C}"/>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C2553A4E-6246-4533-86A5-24637F91982F}"/>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7B2FBF4B-02DF-4732-AA6A-4F27A1626F94}"/>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AF1F4C6C-0EE2-4200-A52A-05746DA935BF}"/>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232B1122-A517-4350-B5A3-72B7B4153F16}"/>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D5437AEB-769F-4471-9CAD-A7EDBADBEDA6}"/>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EB737B26-C350-4A54-BB8B-C60FC6ADD918}"/>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7C3B69F4-5707-4CF5-A40C-E0C8DC54CF8B}"/>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D928D3FE-48A0-48C1-AF44-16757DFD1B82}"/>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72D39204-333F-46F6-99C4-9B9272831FD8}"/>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A7A3B0C7-DAB8-4C4D-9003-E71D7FBA354D}"/>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E4DACFEE-3832-4040-B6DB-3C153CD5CB9F}"/>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400"/>
            </a:lnSpc>
          </a:pPr>
          <a:r>
            <a:rPr lang="ja-JP" altLang="ja-JP" sz="1100" b="0" i="0" baseline="0">
              <a:solidFill>
                <a:schemeClr val="dk1"/>
              </a:solidFill>
              <a:effectLst/>
              <a:latin typeface="+mn-lt"/>
              <a:ea typeface="+mn-ea"/>
              <a:cs typeface="+mn-cs"/>
            </a:rPr>
            <a:t>　町村合併に伴い一部事務組合の職員の身分がそのまま引き継がれたことや、半島部を多く有する地理的要件などもあり、職員数の削減にも限界はあるが、職員数自体は、年々減少傾向にある。</a:t>
          </a:r>
          <a:endParaRPr lang="ja-JP" altLang="ja-JP" sz="1400">
            <a:effectLst/>
          </a:endParaRPr>
        </a:p>
        <a:p>
          <a:pPr rtl="0" eaLnBrk="1" fontAlgn="auto" latinLnBrk="0" hangingPunct="1">
            <a:lnSpc>
              <a:spcPts val="1400"/>
            </a:lnSpc>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、人口の減少が前年度比△</a:t>
          </a:r>
          <a:r>
            <a:rPr lang="en-US" altLang="ja-JP" sz="1100" b="0" i="0" baseline="0">
              <a:solidFill>
                <a:schemeClr val="dk1"/>
              </a:solidFill>
              <a:effectLst/>
              <a:latin typeface="+mn-lt"/>
              <a:ea typeface="+mn-ea"/>
              <a:cs typeface="+mn-cs"/>
            </a:rPr>
            <a:t>477</a:t>
          </a:r>
          <a:r>
            <a:rPr lang="ja-JP" altLang="ja-JP" sz="1100" b="0" i="0" baseline="0">
              <a:solidFill>
                <a:schemeClr val="dk1"/>
              </a:solidFill>
              <a:effectLst/>
              <a:latin typeface="+mn-lt"/>
              <a:ea typeface="+mn-ea"/>
              <a:cs typeface="+mn-cs"/>
            </a:rPr>
            <a:t>人となることから、結果、人口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人当たりの職員数は、</a:t>
          </a:r>
          <a:r>
            <a:rPr lang="en-US" altLang="ja-JP" sz="1100" b="0" i="0" baseline="0">
              <a:solidFill>
                <a:schemeClr val="dk1"/>
              </a:solidFill>
              <a:effectLst/>
              <a:latin typeface="+mn-lt"/>
              <a:ea typeface="+mn-ea"/>
              <a:cs typeface="+mn-cs"/>
            </a:rPr>
            <a:t>17.27</a:t>
          </a:r>
          <a:r>
            <a:rPr lang="ja-JP" altLang="ja-JP" sz="1100" b="0" i="0" baseline="0">
              <a:solidFill>
                <a:schemeClr val="dk1"/>
              </a:solidFill>
              <a:effectLst/>
              <a:latin typeface="+mn-lt"/>
              <a:ea typeface="+mn-ea"/>
              <a:cs typeface="+mn-cs"/>
            </a:rPr>
            <a:t>人（前年度比</a:t>
          </a:r>
          <a:r>
            <a:rPr lang="en-US" altLang="ja-JP" sz="1100" b="0" i="0" baseline="0">
              <a:solidFill>
                <a:schemeClr val="dk1"/>
              </a:solidFill>
              <a:effectLst/>
              <a:latin typeface="+mn-lt"/>
              <a:ea typeface="+mn-ea"/>
              <a:cs typeface="+mn-cs"/>
            </a:rPr>
            <a:t>0.04</a:t>
          </a:r>
          <a:r>
            <a:rPr lang="ja-JP" altLang="ja-JP" sz="1100" b="0" i="0" baseline="0">
              <a:solidFill>
                <a:schemeClr val="dk1"/>
              </a:solidFill>
              <a:effectLst/>
              <a:latin typeface="+mn-lt"/>
              <a:ea typeface="+mn-ea"/>
              <a:cs typeface="+mn-cs"/>
            </a:rPr>
            <a:t>人</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）で、類似団体中最も多い状態である。</a:t>
          </a:r>
          <a:endParaRPr lang="ja-JP" altLang="ja-JP" sz="1400">
            <a:effectLst/>
          </a:endParaRPr>
        </a:p>
        <a:p>
          <a:pPr rtl="0" eaLnBrk="1" fontAlgn="auto" latinLnBrk="0" hangingPunct="1">
            <a:lnSpc>
              <a:spcPts val="1400"/>
            </a:lnSpc>
          </a:pPr>
          <a:r>
            <a:rPr lang="ja-JP" altLang="ja-JP" sz="1100" b="0" i="0" baseline="0">
              <a:solidFill>
                <a:schemeClr val="dk1"/>
              </a:solidFill>
              <a:effectLst/>
              <a:latin typeface="+mn-lt"/>
              <a:ea typeface="+mn-ea"/>
              <a:cs typeface="+mn-cs"/>
            </a:rPr>
            <a:t>　そのため、施設の統廃合や指定管理者制度の導入などに努め、職員の適正な人員配置を行いながら、より一層の定員適正化を図る。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1B5792B2-D1F1-48CB-A29D-41DBDB89C0E7}"/>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737CC442-D248-4A25-B809-D44E2FE4594A}"/>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7CDF92FF-0C03-442C-AFF8-2828CCEF1AE8}"/>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69F6A3B4-0C7C-4A60-A9AE-68D9CA2C7EEC}"/>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E6957EED-D269-40A2-81D9-6D7F6047DE8B}"/>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FB94B0E6-768B-436E-BE78-A2F98655BC99}"/>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107B1D16-25A0-4100-908E-16E3EE8A9CE5}"/>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648C80DB-187B-4756-8109-8309B02E9694}"/>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CE41175A-9AF6-4097-9FB9-3F1B435A436C}"/>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D3A2997-5246-4FE5-B3EA-0BAFB99A3178}"/>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D4E45783-803A-409F-BCC1-D9210D441B2A}"/>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28A69C6E-F351-4227-B104-948C298155BE}"/>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CA8E5642-51C1-4393-8AF6-CA96254E272C}"/>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F755DDBA-0601-4EB1-974D-13F7AC987ADA}"/>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C2020148-E599-4735-A680-15127C85710B}"/>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6E022C07-6C0B-433F-8B98-FAE523DA4615}"/>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64AA8626-82FA-4AE7-B5B2-1CA8A664CB18}"/>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F0A31EE0-36F7-42F8-A41E-E323051FA59A}"/>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45992</xdr:rowOff>
    </xdr:from>
    <xdr:to>
      <xdr:col>81</xdr:col>
      <xdr:colOff>44450</xdr:colOff>
      <xdr:row>67</xdr:row>
      <xdr:rowOff>43815</xdr:rowOff>
    </xdr:to>
    <xdr:cxnSp macro="">
      <xdr:nvCxnSpPr>
        <xdr:cNvPr id="315" name="直線コネクタ 314">
          <a:extLst>
            <a:ext uri="{FF2B5EF4-FFF2-40B4-BE49-F238E27FC236}">
              <a16:creationId xmlns:a16="http://schemas.microsoft.com/office/drawing/2014/main" id="{1BB5779D-B885-49E7-951F-3040292DB17C}"/>
            </a:ext>
          </a:extLst>
        </xdr:cNvPr>
        <xdr:cNvCxnSpPr/>
      </xdr:nvCxnSpPr>
      <xdr:spPr>
        <a:xfrm flipV="1">
          <a:off x="15474950" y="9769112"/>
          <a:ext cx="0" cy="1506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15892</xdr:rowOff>
    </xdr:from>
    <xdr:ext cx="762000" cy="259045"/>
    <xdr:sp macro="" textlink="">
      <xdr:nvSpPr>
        <xdr:cNvPr id="316" name="定員管理の状況最小値テキスト">
          <a:extLst>
            <a:ext uri="{FF2B5EF4-FFF2-40B4-BE49-F238E27FC236}">
              <a16:creationId xmlns:a16="http://schemas.microsoft.com/office/drawing/2014/main" id="{F02698B4-42F3-4F47-ADA3-392AF6766CB1}"/>
            </a:ext>
          </a:extLst>
        </xdr:cNvPr>
        <xdr:cNvSpPr txBox="1"/>
      </xdr:nvSpPr>
      <xdr:spPr>
        <a:xfrm>
          <a:off x="15563850" y="1124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43815</xdr:rowOff>
    </xdr:from>
    <xdr:to>
      <xdr:col>81</xdr:col>
      <xdr:colOff>133350</xdr:colOff>
      <xdr:row>67</xdr:row>
      <xdr:rowOff>43815</xdr:rowOff>
    </xdr:to>
    <xdr:cxnSp macro="">
      <xdr:nvCxnSpPr>
        <xdr:cNvPr id="317" name="直線コネクタ 316">
          <a:extLst>
            <a:ext uri="{FF2B5EF4-FFF2-40B4-BE49-F238E27FC236}">
              <a16:creationId xmlns:a16="http://schemas.microsoft.com/office/drawing/2014/main" id="{31D3019C-CE0C-4F04-B7B4-84DADDEBAF18}"/>
            </a:ext>
          </a:extLst>
        </xdr:cNvPr>
        <xdr:cNvCxnSpPr/>
      </xdr:nvCxnSpPr>
      <xdr:spPr>
        <a:xfrm>
          <a:off x="15405100" y="112756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132369</xdr:rowOff>
    </xdr:from>
    <xdr:ext cx="762000" cy="259045"/>
    <xdr:sp macro="" textlink="">
      <xdr:nvSpPr>
        <xdr:cNvPr id="318" name="定員管理の状況最大値テキスト">
          <a:extLst>
            <a:ext uri="{FF2B5EF4-FFF2-40B4-BE49-F238E27FC236}">
              <a16:creationId xmlns:a16="http://schemas.microsoft.com/office/drawing/2014/main" id="{33284DAE-9B09-4D31-8A3B-2E172DB2EA8E}"/>
            </a:ext>
          </a:extLst>
        </xdr:cNvPr>
        <xdr:cNvSpPr txBox="1"/>
      </xdr:nvSpPr>
      <xdr:spPr>
        <a:xfrm>
          <a:off x="15563850" y="95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45992</xdr:rowOff>
    </xdr:from>
    <xdr:to>
      <xdr:col>81</xdr:col>
      <xdr:colOff>133350</xdr:colOff>
      <xdr:row>58</xdr:row>
      <xdr:rowOff>45992</xdr:rowOff>
    </xdr:to>
    <xdr:cxnSp macro="">
      <xdr:nvCxnSpPr>
        <xdr:cNvPr id="319" name="直線コネクタ 318">
          <a:extLst>
            <a:ext uri="{FF2B5EF4-FFF2-40B4-BE49-F238E27FC236}">
              <a16:creationId xmlns:a16="http://schemas.microsoft.com/office/drawing/2014/main" id="{0622EE2A-15CE-4F77-9EAC-EDF56E25093E}"/>
            </a:ext>
          </a:extLst>
        </xdr:cNvPr>
        <xdr:cNvCxnSpPr/>
      </xdr:nvCxnSpPr>
      <xdr:spPr>
        <a:xfrm>
          <a:off x="15405100" y="97691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43815</xdr:rowOff>
    </xdr:from>
    <xdr:to>
      <xdr:col>81</xdr:col>
      <xdr:colOff>44450</xdr:colOff>
      <xdr:row>67</xdr:row>
      <xdr:rowOff>50709</xdr:rowOff>
    </xdr:to>
    <xdr:cxnSp macro="">
      <xdr:nvCxnSpPr>
        <xdr:cNvPr id="320" name="直線コネクタ 319">
          <a:extLst>
            <a:ext uri="{FF2B5EF4-FFF2-40B4-BE49-F238E27FC236}">
              <a16:creationId xmlns:a16="http://schemas.microsoft.com/office/drawing/2014/main" id="{F90BAAD9-49E1-4960-8583-B156E3A83D29}"/>
            </a:ext>
          </a:extLst>
        </xdr:cNvPr>
        <xdr:cNvCxnSpPr/>
      </xdr:nvCxnSpPr>
      <xdr:spPr>
        <a:xfrm flipV="1">
          <a:off x="14712950" y="11275695"/>
          <a:ext cx="762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124749</xdr:rowOff>
    </xdr:from>
    <xdr:ext cx="762000" cy="259045"/>
    <xdr:sp macro="" textlink="">
      <xdr:nvSpPr>
        <xdr:cNvPr id="321" name="定員管理の状況平均値テキスト">
          <a:extLst>
            <a:ext uri="{FF2B5EF4-FFF2-40B4-BE49-F238E27FC236}">
              <a16:creationId xmlns:a16="http://schemas.microsoft.com/office/drawing/2014/main" id="{F8E34B2A-8E64-4CE2-ABDF-6C3EEEAA7398}"/>
            </a:ext>
          </a:extLst>
        </xdr:cNvPr>
        <xdr:cNvSpPr txBox="1"/>
      </xdr:nvSpPr>
      <xdr:spPr>
        <a:xfrm>
          <a:off x="15563850" y="1018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108222</xdr:rowOff>
    </xdr:from>
    <xdr:to>
      <xdr:col>81</xdr:col>
      <xdr:colOff>95250</xdr:colOff>
      <xdr:row>62</xdr:row>
      <xdr:rowOff>38372</xdr:rowOff>
    </xdr:to>
    <xdr:sp macro="" textlink="">
      <xdr:nvSpPr>
        <xdr:cNvPr id="322" name="フローチャート: 判断 321">
          <a:extLst>
            <a:ext uri="{FF2B5EF4-FFF2-40B4-BE49-F238E27FC236}">
              <a16:creationId xmlns:a16="http://schemas.microsoft.com/office/drawing/2014/main" id="{C6E193A1-8B9A-4D82-8E6B-415C6D9F9078}"/>
            </a:ext>
          </a:extLst>
        </xdr:cNvPr>
        <xdr:cNvSpPr/>
      </xdr:nvSpPr>
      <xdr:spPr>
        <a:xfrm>
          <a:off x="15427960" y="1033426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156663</xdr:rowOff>
    </xdr:from>
    <xdr:to>
      <xdr:col>77</xdr:col>
      <xdr:colOff>44450</xdr:colOff>
      <xdr:row>67</xdr:row>
      <xdr:rowOff>50709</xdr:rowOff>
    </xdr:to>
    <xdr:cxnSp macro="">
      <xdr:nvCxnSpPr>
        <xdr:cNvPr id="323" name="直線コネクタ 322">
          <a:extLst>
            <a:ext uri="{FF2B5EF4-FFF2-40B4-BE49-F238E27FC236}">
              <a16:creationId xmlns:a16="http://schemas.microsoft.com/office/drawing/2014/main" id="{3E751AFE-78F6-46A0-B618-3656DDA3CFDF}"/>
            </a:ext>
          </a:extLst>
        </xdr:cNvPr>
        <xdr:cNvCxnSpPr/>
      </xdr:nvCxnSpPr>
      <xdr:spPr>
        <a:xfrm>
          <a:off x="13903960" y="11220903"/>
          <a:ext cx="80899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24" name="フローチャート: 判断 323">
          <a:extLst>
            <a:ext uri="{FF2B5EF4-FFF2-40B4-BE49-F238E27FC236}">
              <a16:creationId xmlns:a16="http://schemas.microsoft.com/office/drawing/2014/main" id="{6132478A-626F-47F2-B7F1-6CBBCB383EB5}"/>
            </a:ext>
          </a:extLst>
        </xdr:cNvPr>
        <xdr:cNvSpPr/>
      </xdr:nvSpPr>
      <xdr:spPr>
        <a:xfrm>
          <a:off x="14665960" y="1029117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5460</xdr:rowOff>
    </xdr:from>
    <xdr:ext cx="736600" cy="259045"/>
    <xdr:sp macro="" textlink="">
      <xdr:nvSpPr>
        <xdr:cNvPr id="325" name="テキスト ボックス 324">
          <a:extLst>
            <a:ext uri="{FF2B5EF4-FFF2-40B4-BE49-F238E27FC236}">
              <a16:creationId xmlns:a16="http://schemas.microsoft.com/office/drawing/2014/main" id="{001C2F52-FB63-4BD1-9ECA-0E4BF31D682D}"/>
            </a:ext>
          </a:extLst>
        </xdr:cNvPr>
        <xdr:cNvSpPr txBox="1"/>
      </xdr:nvSpPr>
      <xdr:spPr>
        <a:xfrm>
          <a:off x="14370050" y="10063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58420</xdr:rowOff>
    </xdr:from>
    <xdr:to>
      <xdr:col>72</xdr:col>
      <xdr:colOff>203200</xdr:colOff>
      <xdr:row>66</xdr:row>
      <xdr:rowOff>156663</xdr:rowOff>
    </xdr:to>
    <xdr:cxnSp macro="">
      <xdr:nvCxnSpPr>
        <xdr:cNvPr id="326" name="直線コネクタ 325">
          <a:extLst>
            <a:ext uri="{FF2B5EF4-FFF2-40B4-BE49-F238E27FC236}">
              <a16:creationId xmlns:a16="http://schemas.microsoft.com/office/drawing/2014/main" id="{D157DF2A-3597-442D-ACB8-E89AD4365413}"/>
            </a:ext>
          </a:extLst>
        </xdr:cNvPr>
        <xdr:cNvCxnSpPr/>
      </xdr:nvCxnSpPr>
      <xdr:spPr>
        <a:xfrm>
          <a:off x="13106400" y="11122660"/>
          <a:ext cx="797560" cy="9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157299</xdr:rowOff>
    </xdr:from>
    <xdr:to>
      <xdr:col>73</xdr:col>
      <xdr:colOff>44450</xdr:colOff>
      <xdr:row>61</xdr:row>
      <xdr:rowOff>87449</xdr:rowOff>
    </xdr:to>
    <xdr:sp macro="" textlink="">
      <xdr:nvSpPr>
        <xdr:cNvPr id="327" name="フローチャート: 判断 326">
          <a:extLst>
            <a:ext uri="{FF2B5EF4-FFF2-40B4-BE49-F238E27FC236}">
              <a16:creationId xmlns:a16="http://schemas.microsoft.com/office/drawing/2014/main" id="{F7EB8ADA-991E-4514-9665-5560F77221B0}"/>
            </a:ext>
          </a:extLst>
        </xdr:cNvPr>
        <xdr:cNvSpPr/>
      </xdr:nvSpPr>
      <xdr:spPr>
        <a:xfrm>
          <a:off x="13868400" y="1021569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97626</xdr:rowOff>
    </xdr:from>
    <xdr:ext cx="762000" cy="259045"/>
    <xdr:sp macro="" textlink="">
      <xdr:nvSpPr>
        <xdr:cNvPr id="328" name="テキスト ボックス 327">
          <a:extLst>
            <a:ext uri="{FF2B5EF4-FFF2-40B4-BE49-F238E27FC236}">
              <a16:creationId xmlns:a16="http://schemas.microsoft.com/office/drawing/2014/main" id="{96E263C8-B2CA-46A6-AF84-BA5EC30C56DC}"/>
            </a:ext>
          </a:extLst>
        </xdr:cNvPr>
        <xdr:cNvSpPr txBox="1"/>
      </xdr:nvSpPr>
      <xdr:spPr>
        <a:xfrm>
          <a:off x="13557250" y="998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154033</xdr:rowOff>
    </xdr:from>
    <xdr:to>
      <xdr:col>68</xdr:col>
      <xdr:colOff>152400</xdr:colOff>
      <xdr:row>66</xdr:row>
      <xdr:rowOff>58420</xdr:rowOff>
    </xdr:to>
    <xdr:cxnSp macro="">
      <xdr:nvCxnSpPr>
        <xdr:cNvPr id="329" name="直線コネクタ 328">
          <a:extLst>
            <a:ext uri="{FF2B5EF4-FFF2-40B4-BE49-F238E27FC236}">
              <a16:creationId xmlns:a16="http://schemas.microsoft.com/office/drawing/2014/main" id="{7A40B94C-DA47-4082-88D6-B102274CCB82}"/>
            </a:ext>
          </a:extLst>
        </xdr:cNvPr>
        <xdr:cNvCxnSpPr/>
      </xdr:nvCxnSpPr>
      <xdr:spPr>
        <a:xfrm>
          <a:off x="12293600" y="11050633"/>
          <a:ext cx="812800" cy="7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162469</xdr:rowOff>
    </xdr:from>
    <xdr:to>
      <xdr:col>68</xdr:col>
      <xdr:colOff>203200</xdr:colOff>
      <xdr:row>61</xdr:row>
      <xdr:rowOff>92619</xdr:rowOff>
    </xdr:to>
    <xdr:sp macro="" textlink="">
      <xdr:nvSpPr>
        <xdr:cNvPr id="330" name="フローチャート: 判断 329">
          <a:extLst>
            <a:ext uri="{FF2B5EF4-FFF2-40B4-BE49-F238E27FC236}">
              <a16:creationId xmlns:a16="http://schemas.microsoft.com/office/drawing/2014/main" id="{BDBD2AED-8D4F-42AF-9A05-C18A92294CC1}"/>
            </a:ext>
          </a:extLst>
        </xdr:cNvPr>
        <xdr:cNvSpPr/>
      </xdr:nvSpPr>
      <xdr:spPr>
        <a:xfrm>
          <a:off x="13055600" y="1022086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102796</xdr:rowOff>
    </xdr:from>
    <xdr:ext cx="762000" cy="259045"/>
    <xdr:sp macro="" textlink="">
      <xdr:nvSpPr>
        <xdr:cNvPr id="331" name="テキスト ボックス 330">
          <a:extLst>
            <a:ext uri="{FF2B5EF4-FFF2-40B4-BE49-F238E27FC236}">
              <a16:creationId xmlns:a16="http://schemas.microsoft.com/office/drawing/2014/main" id="{2EBBD45E-2396-4FCC-961D-79BC63B64C5F}"/>
            </a:ext>
          </a:extLst>
        </xdr:cNvPr>
        <xdr:cNvSpPr txBox="1"/>
      </xdr:nvSpPr>
      <xdr:spPr>
        <a:xfrm>
          <a:off x="12763500" y="999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143510</xdr:rowOff>
    </xdr:from>
    <xdr:to>
      <xdr:col>64</xdr:col>
      <xdr:colOff>152400</xdr:colOff>
      <xdr:row>61</xdr:row>
      <xdr:rowOff>73660</xdr:rowOff>
    </xdr:to>
    <xdr:sp macro="" textlink="">
      <xdr:nvSpPr>
        <xdr:cNvPr id="332" name="フローチャート: 判断 331">
          <a:extLst>
            <a:ext uri="{FF2B5EF4-FFF2-40B4-BE49-F238E27FC236}">
              <a16:creationId xmlns:a16="http://schemas.microsoft.com/office/drawing/2014/main" id="{8729ECA6-D578-46FD-9172-F833950DC9D3}"/>
            </a:ext>
          </a:extLst>
        </xdr:cNvPr>
        <xdr:cNvSpPr/>
      </xdr:nvSpPr>
      <xdr:spPr>
        <a:xfrm>
          <a:off x="12242800" y="10201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83837</xdr:rowOff>
    </xdr:from>
    <xdr:ext cx="762000" cy="259045"/>
    <xdr:sp macro="" textlink="">
      <xdr:nvSpPr>
        <xdr:cNvPr id="333" name="テキスト ボックス 332">
          <a:extLst>
            <a:ext uri="{FF2B5EF4-FFF2-40B4-BE49-F238E27FC236}">
              <a16:creationId xmlns:a16="http://schemas.microsoft.com/office/drawing/2014/main" id="{1DEB70B3-29F2-4903-B706-4D96B1FCBE80}"/>
            </a:ext>
          </a:extLst>
        </xdr:cNvPr>
        <xdr:cNvSpPr txBox="1"/>
      </xdr:nvSpPr>
      <xdr:spPr>
        <a:xfrm>
          <a:off x="11950700" y="997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CDEB933A-F15A-40FF-A138-9E6D03FD881F}"/>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A90D2A1F-24EE-43E8-8AE2-A0C9D73CAA2C}"/>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CD7F26C7-6A6B-40F8-B750-92221A586149}"/>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369CF610-05BC-426C-A8F3-7FA555644B4C}"/>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DCC2762-F5AF-4EA8-BF17-9B9A6F9FE550}"/>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164465</xdr:rowOff>
    </xdr:from>
    <xdr:to>
      <xdr:col>81</xdr:col>
      <xdr:colOff>95250</xdr:colOff>
      <xdr:row>67</xdr:row>
      <xdr:rowOff>94615</xdr:rowOff>
    </xdr:to>
    <xdr:sp macro="" textlink="">
      <xdr:nvSpPr>
        <xdr:cNvPr id="339" name="楕円 338">
          <a:extLst>
            <a:ext uri="{FF2B5EF4-FFF2-40B4-BE49-F238E27FC236}">
              <a16:creationId xmlns:a16="http://schemas.microsoft.com/office/drawing/2014/main" id="{6F260A99-BB77-4F5E-B2A9-93810E25FE32}"/>
            </a:ext>
          </a:extLst>
        </xdr:cNvPr>
        <xdr:cNvSpPr/>
      </xdr:nvSpPr>
      <xdr:spPr>
        <a:xfrm>
          <a:off x="15427960" y="112287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60342</xdr:rowOff>
    </xdr:from>
    <xdr:ext cx="762000" cy="259045"/>
    <xdr:sp macro="" textlink="">
      <xdr:nvSpPr>
        <xdr:cNvPr id="340" name="定員管理の状況該当値テキスト">
          <a:extLst>
            <a:ext uri="{FF2B5EF4-FFF2-40B4-BE49-F238E27FC236}">
              <a16:creationId xmlns:a16="http://schemas.microsoft.com/office/drawing/2014/main" id="{0AA2C044-B9C1-49B6-9D68-61A2DC7E09F2}"/>
            </a:ext>
          </a:extLst>
        </xdr:cNvPr>
        <xdr:cNvSpPr txBox="1"/>
      </xdr:nvSpPr>
      <xdr:spPr>
        <a:xfrm>
          <a:off x="15563850" y="1112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171359</xdr:rowOff>
    </xdr:from>
    <xdr:to>
      <xdr:col>77</xdr:col>
      <xdr:colOff>95250</xdr:colOff>
      <xdr:row>67</xdr:row>
      <xdr:rowOff>101509</xdr:rowOff>
    </xdr:to>
    <xdr:sp macro="" textlink="">
      <xdr:nvSpPr>
        <xdr:cNvPr id="341" name="楕円 340">
          <a:extLst>
            <a:ext uri="{FF2B5EF4-FFF2-40B4-BE49-F238E27FC236}">
              <a16:creationId xmlns:a16="http://schemas.microsoft.com/office/drawing/2014/main" id="{7630A47D-8177-4E4B-B6C0-DC85FE4E8503}"/>
            </a:ext>
          </a:extLst>
        </xdr:cNvPr>
        <xdr:cNvSpPr/>
      </xdr:nvSpPr>
      <xdr:spPr>
        <a:xfrm>
          <a:off x="14665960" y="1123559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86286</xdr:rowOff>
    </xdr:from>
    <xdr:ext cx="736600" cy="259045"/>
    <xdr:sp macro="" textlink="">
      <xdr:nvSpPr>
        <xdr:cNvPr id="342" name="テキスト ボックス 341">
          <a:extLst>
            <a:ext uri="{FF2B5EF4-FFF2-40B4-BE49-F238E27FC236}">
              <a16:creationId xmlns:a16="http://schemas.microsoft.com/office/drawing/2014/main" id="{FD8627B6-D8B2-4A43-88E0-99A907BC5C96}"/>
            </a:ext>
          </a:extLst>
        </xdr:cNvPr>
        <xdr:cNvSpPr txBox="1"/>
      </xdr:nvSpPr>
      <xdr:spPr>
        <a:xfrm>
          <a:off x="14370050" y="11318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105863</xdr:rowOff>
    </xdr:from>
    <xdr:to>
      <xdr:col>73</xdr:col>
      <xdr:colOff>44450</xdr:colOff>
      <xdr:row>67</xdr:row>
      <xdr:rowOff>36013</xdr:rowOff>
    </xdr:to>
    <xdr:sp macro="" textlink="">
      <xdr:nvSpPr>
        <xdr:cNvPr id="343" name="楕円 342">
          <a:extLst>
            <a:ext uri="{FF2B5EF4-FFF2-40B4-BE49-F238E27FC236}">
              <a16:creationId xmlns:a16="http://schemas.microsoft.com/office/drawing/2014/main" id="{6D6BF4CD-C164-426B-B5DF-4BCC4FB6324F}"/>
            </a:ext>
          </a:extLst>
        </xdr:cNvPr>
        <xdr:cNvSpPr/>
      </xdr:nvSpPr>
      <xdr:spPr>
        <a:xfrm>
          <a:off x="13868400" y="1117010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20790</xdr:rowOff>
    </xdr:from>
    <xdr:ext cx="762000" cy="259045"/>
    <xdr:sp macro="" textlink="">
      <xdr:nvSpPr>
        <xdr:cNvPr id="344" name="テキスト ボックス 343">
          <a:extLst>
            <a:ext uri="{FF2B5EF4-FFF2-40B4-BE49-F238E27FC236}">
              <a16:creationId xmlns:a16="http://schemas.microsoft.com/office/drawing/2014/main" id="{92C24A04-0D70-4CD4-B584-5DF0E30031F5}"/>
            </a:ext>
          </a:extLst>
        </xdr:cNvPr>
        <xdr:cNvSpPr txBox="1"/>
      </xdr:nvSpPr>
      <xdr:spPr>
        <a:xfrm>
          <a:off x="13557250" y="1125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7620</xdr:rowOff>
    </xdr:from>
    <xdr:to>
      <xdr:col>68</xdr:col>
      <xdr:colOff>203200</xdr:colOff>
      <xdr:row>66</xdr:row>
      <xdr:rowOff>109220</xdr:rowOff>
    </xdr:to>
    <xdr:sp macro="" textlink="">
      <xdr:nvSpPr>
        <xdr:cNvPr id="345" name="楕円 344">
          <a:extLst>
            <a:ext uri="{FF2B5EF4-FFF2-40B4-BE49-F238E27FC236}">
              <a16:creationId xmlns:a16="http://schemas.microsoft.com/office/drawing/2014/main" id="{3D228204-6F2B-40C6-A55E-D16DBB060EC3}"/>
            </a:ext>
          </a:extLst>
        </xdr:cNvPr>
        <xdr:cNvSpPr/>
      </xdr:nvSpPr>
      <xdr:spPr>
        <a:xfrm>
          <a:off x="13055600" y="1107186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93997</xdr:rowOff>
    </xdr:from>
    <xdr:ext cx="762000" cy="259045"/>
    <xdr:sp macro="" textlink="">
      <xdr:nvSpPr>
        <xdr:cNvPr id="346" name="テキスト ボックス 345">
          <a:extLst>
            <a:ext uri="{FF2B5EF4-FFF2-40B4-BE49-F238E27FC236}">
              <a16:creationId xmlns:a16="http://schemas.microsoft.com/office/drawing/2014/main" id="{7A19467C-ED92-4A71-8779-F91BDF3A7235}"/>
            </a:ext>
          </a:extLst>
        </xdr:cNvPr>
        <xdr:cNvSpPr txBox="1"/>
      </xdr:nvSpPr>
      <xdr:spPr>
        <a:xfrm>
          <a:off x="12763500" y="1115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103233</xdr:rowOff>
    </xdr:from>
    <xdr:to>
      <xdr:col>64</xdr:col>
      <xdr:colOff>152400</xdr:colOff>
      <xdr:row>66</xdr:row>
      <xdr:rowOff>33383</xdr:rowOff>
    </xdr:to>
    <xdr:sp macro="" textlink="">
      <xdr:nvSpPr>
        <xdr:cNvPr id="347" name="楕円 346">
          <a:extLst>
            <a:ext uri="{FF2B5EF4-FFF2-40B4-BE49-F238E27FC236}">
              <a16:creationId xmlns:a16="http://schemas.microsoft.com/office/drawing/2014/main" id="{DA9CA955-A39E-4D0C-A549-A41822FE8FA6}"/>
            </a:ext>
          </a:extLst>
        </xdr:cNvPr>
        <xdr:cNvSpPr/>
      </xdr:nvSpPr>
      <xdr:spPr>
        <a:xfrm>
          <a:off x="12242800" y="109998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18160</xdr:rowOff>
    </xdr:from>
    <xdr:ext cx="762000" cy="259045"/>
    <xdr:sp macro="" textlink="">
      <xdr:nvSpPr>
        <xdr:cNvPr id="348" name="テキスト ボックス 347">
          <a:extLst>
            <a:ext uri="{FF2B5EF4-FFF2-40B4-BE49-F238E27FC236}">
              <a16:creationId xmlns:a16="http://schemas.microsoft.com/office/drawing/2014/main" id="{8DC7CACE-9EFC-4B85-93DA-3AF55968C35F}"/>
            </a:ext>
          </a:extLst>
        </xdr:cNvPr>
        <xdr:cNvSpPr txBox="1"/>
      </xdr:nvSpPr>
      <xdr:spPr>
        <a:xfrm>
          <a:off x="11950700" y="1108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830932F5-CAE0-4C71-9747-36CB4F9125E7}"/>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AD04990-C5F6-4DE5-AE0B-F6FAE5763E21}"/>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1EA6CE09-AA24-42AF-AED0-58A4D5C5DE60}"/>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2FFB435-C904-4A50-BE57-6EF2704DA5CC}"/>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4215CF91-8C84-4718-A36F-B539577E71FA}"/>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270E26DF-9C93-4C58-A486-223349ADA30E}"/>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CCE001FD-6A8F-4E72-A12B-059BD308BD6B}"/>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F48EC2BA-A003-492F-84C0-C0BE902CEBD8}"/>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437BD1F1-22B6-4452-9148-57B20E925625}"/>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992BC067-EAF8-4ABF-B47F-658AD3092DFD}"/>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6B5433F4-9A40-4990-A43F-CE5EEA0B4CC1}"/>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8C6B3667-B570-4AD4-BF9F-0E6E8194004B}"/>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507F841-1C39-4715-A876-407701B82ED5}"/>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400"/>
            </a:lnSpc>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緊急度・優先度を考慮しながら投資的事業を実施することで地方債発行の抑制に努めている。</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ヵ年平均で、類似団体、全国及び愛媛県平均を共に上回る</a:t>
          </a:r>
          <a:r>
            <a:rPr lang="en-US" altLang="ja-JP" sz="1100" b="0" i="0" baseline="0">
              <a:solidFill>
                <a:schemeClr val="dk1"/>
              </a:solidFill>
              <a:effectLst/>
              <a:latin typeface="+mn-lt"/>
              <a:ea typeface="+mn-ea"/>
              <a:cs typeface="+mn-cs"/>
            </a:rPr>
            <a:t>9.6</a:t>
          </a:r>
          <a:r>
            <a:rPr lang="ja-JP" altLang="ja-JP" sz="1100" b="0" i="0" baseline="0">
              <a:solidFill>
                <a:schemeClr val="dk1"/>
              </a:solidFill>
              <a:effectLst/>
              <a:latin typeface="+mn-lt"/>
              <a:ea typeface="+mn-ea"/>
              <a:cs typeface="+mn-cs"/>
            </a:rPr>
            <a:t>％であり、前年度と比較して、</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ポイント増加した。</a:t>
          </a:r>
          <a:endParaRPr lang="ja-JP" altLang="ja-JP" sz="1400">
            <a:effectLst/>
          </a:endParaRPr>
        </a:p>
        <a:p>
          <a:pPr eaLnBrk="1" fontAlgn="auto" latinLnBrk="0" hangingPunct="1">
            <a:lnSpc>
              <a:spcPts val="1400"/>
            </a:lnSpc>
          </a:pPr>
          <a:r>
            <a:rPr lang="ja-JP" altLang="ja-JP" sz="1100" b="0" i="0" baseline="0">
              <a:solidFill>
                <a:schemeClr val="dk1"/>
              </a:solidFill>
              <a:effectLst/>
              <a:latin typeface="+mn-lt"/>
              <a:ea typeface="+mn-ea"/>
              <a:cs typeface="+mn-cs"/>
            </a:rPr>
            <a:t>　更に単年度で見ると、令和４年度は</a:t>
          </a:r>
          <a:r>
            <a:rPr lang="en-US" altLang="ja-JP" sz="1100" b="0" i="0" baseline="0">
              <a:solidFill>
                <a:schemeClr val="dk1"/>
              </a:solidFill>
              <a:effectLst/>
              <a:latin typeface="+mn-lt"/>
              <a:ea typeface="+mn-ea"/>
              <a:cs typeface="+mn-cs"/>
            </a:rPr>
            <a:t>10.3</a:t>
          </a:r>
          <a:r>
            <a:rPr lang="ja-JP" altLang="ja-JP" sz="1100" b="0" i="0" baseline="0">
              <a:solidFill>
                <a:schemeClr val="dk1"/>
              </a:solidFill>
              <a:effectLst/>
              <a:latin typeface="+mn-lt"/>
              <a:ea typeface="+mn-ea"/>
              <a:cs typeface="+mn-cs"/>
            </a:rPr>
            <a:t>％で、前年度と比較すると</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ポイント増加した。</a:t>
          </a:r>
          <a:r>
            <a:rPr lang="ja-JP" altLang="en-US" sz="1100" b="0" i="0" baseline="0">
              <a:solidFill>
                <a:schemeClr val="dk1"/>
              </a:solidFill>
              <a:effectLst/>
              <a:latin typeface="+mn-lt"/>
              <a:ea typeface="+mn-ea"/>
              <a:cs typeface="+mn-cs"/>
            </a:rPr>
            <a:t>普通交付税</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178,115</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や臨時財政対策債</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241,102</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の減少</a:t>
          </a:r>
          <a:r>
            <a:rPr lang="ja-JP" altLang="ja-JP" sz="1100" b="0" i="0" baseline="0">
              <a:solidFill>
                <a:schemeClr val="dk1"/>
              </a:solidFill>
              <a:effectLst/>
              <a:latin typeface="+mn-lt"/>
              <a:ea typeface="+mn-ea"/>
              <a:cs typeface="+mn-cs"/>
            </a:rPr>
            <a:t>などによるものである。</a:t>
          </a:r>
          <a:endParaRPr lang="ja-JP" altLang="ja-JP" sz="1400">
            <a:effectLst/>
          </a:endParaRPr>
        </a:p>
        <a:p>
          <a:pPr eaLnBrk="1" fontAlgn="auto" latinLnBrk="0" hangingPunct="1">
            <a:lnSpc>
              <a:spcPts val="1400"/>
            </a:lnSpc>
          </a:pPr>
          <a:r>
            <a:rPr lang="ja-JP" altLang="ja-JP" sz="1100" b="0" i="0" baseline="0">
              <a:solidFill>
                <a:schemeClr val="dk1"/>
              </a:solidFill>
              <a:effectLst/>
              <a:latin typeface="+mn-lt"/>
              <a:ea typeface="+mn-ea"/>
              <a:cs typeface="+mn-cs"/>
            </a:rPr>
            <a:t>　今後も、選択と集中による投資的経費の縮減を図りながら公債費の抑制に努め、将来を見据えた財政運営を行う。</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953A1ACD-C89C-4F52-919E-47CC6F4F1533}"/>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215971EA-B1A7-4D27-BD97-6B480DD2A2C1}"/>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274E88E0-B17E-492A-BDDE-75D9475DDEB8}"/>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DFC8DFAE-CB0E-433E-BBFA-5A1B0D1C2CE6}"/>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F9AB93DE-8EEB-4D91-9A2F-B44763FE2F8C}"/>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78FC357C-F190-4F89-BA8A-885F904FFB49}"/>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F4B0DCCC-6E03-44D3-9B8E-360DB82EC733}"/>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5E50F71D-DA95-47E0-9E36-96F536A365F8}"/>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727ECC15-3C4D-4B27-A35C-76A40915E838}"/>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CEE295DF-A80E-4440-9D6F-16F85FBDCE0E}"/>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4DA4294F-1F69-457E-98D5-FBD729259EF4}"/>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DFA204A1-251A-42EF-AC51-4CCA84A05B9E}"/>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C4DDF08-6F2C-415B-9636-E401E0C798F6}"/>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F9ABF56D-6896-4F54-BFCE-D0109622BD72}"/>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a16="http://schemas.microsoft.com/office/drawing/2014/main" id="{DB5940C3-6B51-4E78-8D31-ABB067FD5326}"/>
            </a:ext>
          </a:extLst>
        </xdr:cNvPr>
        <xdr:cNvSpPr txBox="1"/>
      </xdr:nvSpPr>
      <xdr:spPr>
        <a:xfrm>
          <a:off x="1097915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3E63B4F9-96C1-4947-B801-3734E3D0273D}"/>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8" name="テキスト ボックス 377">
          <a:extLst>
            <a:ext uri="{FF2B5EF4-FFF2-40B4-BE49-F238E27FC236}">
              <a16:creationId xmlns:a16="http://schemas.microsoft.com/office/drawing/2014/main" id="{3B274EC5-20BF-4D22-9A40-95814AE471F4}"/>
            </a:ext>
          </a:extLst>
        </xdr:cNvPr>
        <xdr:cNvSpPr txBox="1"/>
      </xdr:nvSpPr>
      <xdr:spPr>
        <a:xfrm>
          <a:off x="1097915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52EE3D2F-FEE2-442D-9529-BE559593AA2C}"/>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156936</xdr:rowOff>
    </xdr:from>
    <xdr:to>
      <xdr:col>81</xdr:col>
      <xdr:colOff>44450</xdr:colOff>
      <xdr:row>45</xdr:row>
      <xdr:rowOff>79828</xdr:rowOff>
    </xdr:to>
    <xdr:cxnSp macro="">
      <xdr:nvCxnSpPr>
        <xdr:cNvPr id="380" name="直線コネクタ 379">
          <a:extLst>
            <a:ext uri="{FF2B5EF4-FFF2-40B4-BE49-F238E27FC236}">
              <a16:creationId xmlns:a16="http://schemas.microsoft.com/office/drawing/2014/main" id="{93CDADE3-A418-45D5-884E-8F6CA57A3B4E}"/>
            </a:ext>
          </a:extLst>
        </xdr:cNvPr>
        <xdr:cNvCxnSpPr/>
      </xdr:nvCxnSpPr>
      <xdr:spPr>
        <a:xfrm flipV="1">
          <a:off x="15474950" y="6024336"/>
          <a:ext cx="0" cy="1599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51905</xdr:rowOff>
    </xdr:from>
    <xdr:ext cx="762000" cy="259045"/>
    <xdr:sp macro="" textlink="">
      <xdr:nvSpPr>
        <xdr:cNvPr id="381" name="公債費負担の状況最小値テキスト">
          <a:extLst>
            <a:ext uri="{FF2B5EF4-FFF2-40B4-BE49-F238E27FC236}">
              <a16:creationId xmlns:a16="http://schemas.microsoft.com/office/drawing/2014/main" id="{FF40AD33-9238-463C-88B6-746DE9A00987}"/>
            </a:ext>
          </a:extLst>
        </xdr:cNvPr>
        <xdr:cNvSpPr txBox="1"/>
      </xdr:nvSpPr>
      <xdr:spPr>
        <a:xfrm>
          <a:off x="15563850" y="759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79828</xdr:rowOff>
    </xdr:from>
    <xdr:to>
      <xdr:col>81</xdr:col>
      <xdr:colOff>133350</xdr:colOff>
      <xdr:row>45</xdr:row>
      <xdr:rowOff>79828</xdr:rowOff>
    </xdr:to>
    <xdr:cxnSp macro="">
      <xdr:nvCxnSpPr>
        <xdr:cNvPr id="382" name="直線コネクタ 381">
          <a:extLst>
            <a:ext uri="{FF2B5EF4-FFF2-40B4-BE49-F238E27FC236}">
              <a16:creationId xmlns:a16="http://schemas.microsoft.com/office/drawing/2014/main" id="{415A4F55-F7FA-4D9E-8B8A-E8CC2B9EB49B}"/>
            </a:ext>
          </a:extLst>
        </xdr:cNvPr>
        <xdr:cNvCxnSpPr/>
      </xdr:nvCxnSpPr>
      <xdr:spPr>
        <a:xfrm>
          <a:off x="15405100" y="76236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71863</xdr:rowOff>
    </xdr:from>
    <xdr:ext cx="762000" cy="259045"/>
    <xdr:sp macro="" textlink="">
      <xdr:nvSpPr>
        <xdr:cNvPr id="383" name="公債費負担の状況最大値テキスト">
          <a:extLst>
            <a:ext uri="{FF2B5EF4-FFF2-40B4-BE49-F238E27FC236}">
              <a16:creationId xmlns:a16="http://schemas.microsoft.com/office/drawing/2014/main" id="{95528199-FA31-474B-AFD7-5BBD6C9841CB}"/>
            </a:ext>
          </a:extLst>
        </xdr:cNvPr>
        <xdr:cNvSpPr txBox="1"/>
      </xdr:nvSpPr>
      <xdr:spPr>
        <a:xfrm>
          <a:off x="15563850" y="5771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156936</xdr:rowOff>
    </xdr:from>
    <xdr:to>
      <xdr:col>81</xdr:col>
      <xdr:colOff>133350</xdr:colOff>
      <xdr:row>35</xdr:row>
      <xdr:rowOff>156936</xdr:rowOff>
    </xdr:to>
    <xdr:cxnSp macro="">
      <xdr:nvCxnSpPr>
        <xdr:cNvPr id="384" name="直線コネクタ 383">
          <a:extLst>
            <a:ext uri="{FF2B5EF4-FFF2-40B4-BE49-F238E27FC236}">
              <a16:creationId xmlns:a16="http://schemas.microsoft.com/office/drawing/2014/main" id="{DFAB4E21-C532-462D-A86A-B78AF745AE98}"/>
            </a:ext>
          </a:extLst>
        </xdr:cNvPr>
        <xdr:cNvCxnSpPr/>
      </xdr:nvCxnSpPr>
      <xdr:spPr>
        <a:xfrm>
          <a:off x="15405100" y="60243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128815</xdr:rowOff>
    </xdr:from>
    <xdr:to>
      <xdr:col>81</xdr:col>
      <xdr:colOff>44450</xdr:colOff>
      <xdr:row>43</xdr:row>
      <xdr:rowOff>60778</xdr:rowOff>
    </xdr:to>
    <xdr:cxnSp macro="">
      <xdr:nvCxnSpPr>
        <xdr:cNvPr id="385" name="直線コネクタ 384">
          <a:extLst>
            <a:ext uri="{FF2B5EF4-FFF2-40B4-BE49-F238E27FC236}">
              <a16:creationId xmlns:a16="http://schemas.microsoft.com/office/drawing/2014/main" id="{D301BBB8-43FE-4599-9F06-768CD0792D3E}"/>
            </a:ext>
          </a:extLst>
        </xdr:cNvPr>
        <xdr:cNvCxnSpPr/>
      </xdr:nvCxnSpPr>
      <xdr:spPr>
        <a:xfrm>
          <a:off x="14712950" y="7169695"/>
          <a:ext cx="762000" cy="9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110870</xdr:rowOff>
    </xdr:from>
    <xdr:ext cx="762000" cy="259045"/>
    <xdr:sp macro="" textlink="">
      <xdr:nvSpPr>
        <xdr:cNvPr id="386" name="公債費負担の状況平均値テキスト">
          <a:extLst>
            <a:ext uri="{FF2B5EF4-FFF2-40B4-BE49-F238E27FC236}">
              <a16:creationId xmlns:a16="http://schemas.microsoft.com/office/drawing/2014/main" id="{C19301F4-89AD-4C80-916C-4DE687C5EC25}"/>
            </a:ext>
          </a:extLst>
        </xdr:cNvPr>
        <xdr:cNvSpPr txBox="1"/>
      </xdr:nvSpPr>
      <xdr:spPr>
        <a:xfrm>
          <a:off x="15563850" y="68164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94343</xdr:rowOff>
    </xdr:from>
    <xdr:to>
      <xdr:col>81</xdr:col>
      <xdr:colOff>95250</xdr:colOff>
      <xdr:row>42</xdr:row>
      <xdr:rowOff>24493</xdr:rowOff>
    </xdr:to>
    <xdr:sp macro="" textlink="">
      <xdr:nvSpPr>
        <xdr:cNvPr id="387" name="フローチャート: 判断 386">
          <a:extLst>
            <a:ext uri="{FF2B5EF4-FFF2-40B4-BE49-F238E27FC236}">
              <a16:creationId xmlns:a16="http://schemas.microsoft.com/office/drawing/2014/main" id="{4DDDBA52-4CFD-4D7A-8258-BFD47E35C0A0}"/>
            </a:ext>
          </a:extLst>
        </xdr:cNvPr>
        <xdr:cNvSpPr/>
      </xdr:nvSpPr>
      <xdr:spPr>
        <a:xfrm>
          <a:off x="15427960" y="696758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145143</xdr:rowOff>
    </xdr:from>
    <xdr:to>
      <xdr:col>77</xdr:col>
      <xdr:colOff>44450</xdr:colOff>
      <xdr:row>42</xdr:row>
      <xdr:rowOff>128815</xdr:rowOff>
    </xdr:to>
    <xdr:cxnSp macro="">
      <xdr:nvCxnSpPr>
        <xdr:cNvPr id="388" name="直線コネクタ 387">
          <a:extLst>
            <a:ext uri="{FF2B5EF4-FFF2-40B4-BE49-F238E27FC236}">
              <a16:creationId xmlns:a16="http://schemas.microsoft.com/office/drawing/2014/main" id="{17295E2E-26EE-4104-883F-7840898C75E6}"/>
            </a:ext>
          </a:extLst>
        </xdr:cNvPr>
        <xdr:cNvCxnSpPr/>
      </xdr:nvCxnSpPr>
      <xdr:spPr>
        <a:xfrm>
          <a:off x="13903960" y="7018383"/>
          <a:ext cx="808990" cy="15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9" name="フローチャート: 判断 388">
          <a:extLst>
            <a:ext uri="{FF2B5EF4-FFF2-40B4-BE49-F238E27FC236}">
              <a16:creationId xmlns:a16="http://schemas.microsoft.com/office/drawing/2014/main" id="{AFAB4C0B-ED29-454E-80ED-AECA02F8CCEF}"/>
            </a:ext>
          </a:extLst>
        </xdr:cNvPr>
        <xdr:cNvSpPr/>
      </xdr:nvSpPr>
      <xdr:spPr>
        <a:xfrm>
          <a:off x="14665960" y="695034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17434</xdr:rowOff>
    </xdr:from>
    <xdr:ext cx="736600" cy="259045"/>
    <xdr:sp macro="" textlink="">
      <xdr:nvSpPr>
        <xdr:cNvPr id="390" name="テキスト ボックス 389">
          <a:extLst>
            <a:ext uri="{FF2B5EF4-FFF2-40B4-BE49-F238E27FC236}">
              <a16:creationId xmlns:a16="http://schemas.microsoft.com/office/drawing/2014/main" id="{C55AB393-19A2-471F-B03E-9DB0EC6E02F6}"/>
            </a:ext>
          </a:extLst>
        </xdr:cNvPr>
        <xdr:cNvSpPr txBox="1"/>
      </xdr:nvSpPr>
      <xdr:spPr>
        <a:xfrm>
          <a:off x="14370050" y="672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161472</xdr:rowOff>
    </xdr:from>
    <xdr:to>
      <xdr:col>72</xdr:col>
      <xdr:colOff>203200</xdr:colOff>
      <xdr:row>41</xdr:row>
      <xdr:rowOff>145143</xdr:rowOff>
    </xdr:to>
    <xdr:cxnSp macro="">
      <xdr:nvCxnSpPr>
        <xdr:cNvPr id="391" name="直線コネクタ 390">
          <a:extLst>
            <a:ext uri="{FF2B5EF4-FFF2-40B4-BE49-F238E27FC236}">
              <a16:creationId xmlns:a16="http://schemas.microsoft.com/office/drawing/2014/main" id="{D4D104E9-6B51-483D-B25A-BA8DDC749655}"/>
            </a:ext>
          </a:extLst>
        </xdr:cNvPr>
        <xdr:cNvCxnSpPr/>
      </xdr:nvCxnSpPr>
      <xdr:spPr>
        <a:xfrm>
          <a:off x="13106400" y="6867072"/>
          <a:ext cx="797560" cy="15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26307</xdr:rowOff>
    </xdr:from>
    <xdr:to>
      <xdr:col>73</xdr:col>
      <xdr:colOff>44450</xdr:colOff>
      <xdr:row>42</xdr:row>
      <xdr:rowOff>127907</xdr:rowOff>
    </xdr:to>
    <xdr:sp macro="" textlink="">
      <xdr:nvSpPr>
        <xdr:cNvPr id="392" name="フローチャート: 判断 391">
          <a:extLst>
            <a:ext uri="{FF2B5EF4-FFF2-40B4-BE49-F238E27FC236}">
              <a16:creationId xmlns:a16="http://schemas.microsoft.com/office/drawing/2014/main" id="{241A03B8-728A-45D0-8F9B-05BA52ED0309}"/>
            </a:ext>
          </a:extLst>
        </xdr:cNvPr>
        <xdr:cNvSpPr/>
      </xdr:nvSpPr>
      <xdr:spPr>
        <a:xfrm>
          <a:off x="13868400" y="70671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112684</xdr:rowOff>
    </xdr:from>
    <xdr:ext cx="762000" cy="259045"/>
    <xdr:sp macro="" textlink="">
      <xdr:nvSpPr>
        <xdr:cNvPr id="393" name="テキスト ボックス 392">
          <a:extLst>
            <a:ext uri="{FF2B5EF4-FFF2-40B4-BE49-F238E27FC236}">
              <a16:creationId xmlns:a16="http://schemas.microsoft.com/office/drawing/2014/main" id="{60E251B0-1010-4EF1-86A0-7AE36153DD99}"/>
            </a:ext>
          </a:extLst>
        </xdr:cNvPr>
        <xdr:cNvSpPr txBox="1"/>
      </xdr:nvSpPr>
      <xdr:spPr>
        <a:xfrm>
          <a:off x="13557250" y="715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23585</xdr:rowOff>
    </xdr:from>
    <xdr:to>
      <xdr:col>68</xdr:col>
      <xdr:colOff>152400</xdr:colOff>
      <xdr:row>40</xdr:row>
      <xdr:rowOff>161472</xdr:rowOff>
    </xdr:to>
    <xdr:cxnSp macro="">
      <xdr:nvCxnSpPr>
        <xdr:cNvPr id="394" name="直線コネクタ 393">
          <a:extLst>
            <a:ext uri="{FF2B5EF4-FFF2-40B4-BE49-F238E27FC236}">
              <a16:creationId xmlns:a16="http://schemas.microsoft.com/office/drawing/2014/main" id="{28943A7A-8D73-41B9-ADB9-12457284F957}"/>
            </a:ext>
          </a:extLst>
        </xdr:cNvPr>
        <xdr:cNvCxnSpPr/>
      </xdr:nvCxnSpPr>
      <xdr:spPr>
        <a:xfrm>
          <a:off x="12293600" y="6729185"/>
          <a:ext cx="8128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44450</xdr:rowOff>
    </xdr:from>
    <xdr:to>
      <xdr:col>68</xdr:col>
      <xdr:colOff>203200</xdr:colOff>
      <xdr:row>43</xdr:row>
      <xdr:rowOff>146050</xdr:rowOff>
    </xdr:to>
    <xdr:sp macro="" textlink="">
      <xdr:nvSpPr>
        <xdr:cNvPr id="395" name="フローチャート: 判断 394">
          <a:extLst>
            <a:ext uri="{FF2B5EF4-FFF2-40B4-BE49-F238E27FC236}">
              <a16:creationId xmlns:a16="http://schemas.microsoft.com/office/drawing/2014/main" id="{23597070-5810-4D7D-9C92-4C71721DC589}"/>
            </a:ext>
          </a:extLst>
        </xdr:cNvPr>
        <xdr:cNvSpPr/>
      </xdr:nvSpPr>
      <xdr:spPr>
        <a:xfrm>
          <a:off x="13055600" y="725297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396" name="テキスト ボックス 395">
          <a:extLst>
            <a:ext uri="{FF2B5EF4-FFF2-40B4-BE49-F238E27FC236}">
              <a16:creationId xmlns:a16="http://schemas.microsoft.com/office/drawing/2014/main" id="{A7C7F521-543E-4A60-A8F6-F3B618695003}"/>
            </a:ext>
          </a:extLst>
        </xdr:cNvPr>
        <xdr:cNvSpPr txBox="1"/>
      </xdr:nvSpPr>
      <xdr:spPr>
        <a:xfrm>
          <a:off x="12763500" y="733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9978</xdr:rowOff>
    </xdr:from>
    <xdr:to>
      <xdr:col>64</xdr:col>
      <xdr:colOff>152400</xdr:colOff>
      <xdr:row>43</xdr:row>
      <xdr:rowOff>111578</xdr:rowOff>
    </xdr:to>
    <xdr:sp macro="" textlink="">
      <xdr:nvSpPr>
        <xdr:cNvPr id="397" name="フローチャート: 判断 396">
          <a:extLst>
            <a:ext uri="{FF2B5EF4-FFF2-40B4-BE49-F238E27FC236}">
              <a16:creationId xmlns:a16="http://schemas.microsoft.com/office/drawing/2014/main" id="{F841D3B8-BF17-49EB-8FF9-596F5862D3FC}"/>
            </a:ext>
          </a:extLst>
        </xdr:cNvPr>
        <xdr:cNvSpPr/>
      </xdr:nvSpPr>
      <xdr:spPr>
        <a:xfrm>
          <a:off x="12242800" y="721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96355</xdr:rowOff>
    </xdr:from>
    <xdr:ext cx="762000" cy="259045"/>
    <xdr:sp macro="" textlink="">
      <xdr:nvSpPr>
        <xdr:cNvPr id="398" name="テキスト ボックス 397">
          <a:extLst>
            <a:ext uri="{FF2B5EF4-FFF2-40B4-BE49-F238E27FC236}">
              <a16:creationId xmlns:a16="http://schemas.microsoft.com/office/drawing/2014/main" id="{B454AD9F-F127-477B-A45A-6A371BFE19E2}"/>
            </a:ext>
          </a:extLst>
        </xdr:cNvPr>
        <xdr:cNvSpPr txBox="1"/>
      </xdr:nvSpPr>
      <xdr:spPr>
        <a:xfrm>
          <a:off x="11950700" y="730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4039BA84-B365-4AA9-ADFB-27EDC9F58145}"/>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CE006025-52A2-4E86-909C-324779D14FE5}"/>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5FF52D26-1A28-4CFB-9EC1-273CE7F4F960}"/>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31E9C5C8-654C-4AE8-AD73-9F0F81764EC8}"/>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CF93E26B-A47E-4278-8D07-6D25112880C9}"/>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9978</xdr:rowOff>
    </xdr:from>
    <xdr:to>
      <xdr:col>81</xdr:col>
      <xdr:colOff>95250</xdr:colOff>
      <xdr:row>43</xdr:row>
      <xdr:rowOff>111578</xdr:rowOff>
    </xdr:to>
    <xdr:sp macro="" textlink="">
      <xdr:nvSpPr>
        <xdr:cNvPr id="404" name="楕円 403">
          <a:extLst>
            <a:ext uri="{FF2B5EF4-FFF2-40B4-BE49-F238E27FC236}">
              <a16:creationId xmlns:a16="http://schemas.microsoft.com/office/drawing/2014/main" id="{1FA24694-5DFF-4834-A295-8B9C88D80489}"/>
            </a:ext>
          </a:extLst>
        </xdr:cNvPr>
        <xdr:cNvSpPr/>
      </xdr:nvSpPr>
      <xdr:spPr>
        <a:xfrm>
          <a:off x="15427960" y="721849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153505</xdr:rowOff>
    </xdr:from>
    <xdr:ext cx="762000" cy="259045"/>
    <xdr:sp macro="" textlink="">
      <xdr:nvSpPr>
        <xdr:cNvPr id="405" name="公債費負担の状況該当値テキスト">
          <a:extLst>
            <a:ext uri="{FF2B5EF4-FFF2-40B4-BE49-F238E27FC236}">
              <a16:creationId xmlns:a16="http://schemas.microsoft.com/office/drawing/2014/main" id="{8A2E7FF9-9773-49CD-90DC-40127CE990D7}"/>
            </a:ext>
          </a:extLst>
        </xdr:cNvPr>
        <xdr:cNvSpPr txBox="1"/>
      </xdr:nvSpPr>
      <xdr:spPr>
        <a:xfrm>
          <a:off x="15563850" y="719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78015</xdr:rowOff>
    </xdr:from>
    <xdr:to>
      <xdr:col>77</xdr:col>
      <xdr:colOff>95250</xdr:colOff>
      <xdr:row>43</xdr:row>
      <xdr:rowOff>8165</xdr:rowOff>
    </xdr:to>
    <xdr:sp macro="" textlink="">
      <xdr:nvSpPr>
        <xdr:cNvPr id="406" name="楕円 405">
          <a:extLst>
            <a:ext uri="{FF2B5EF4-FFF2-40B4-BE49-F238E27FC236}">
              <a16:creationId xmlns:a16="http://schemas.microsoft.com/office/drawing/2014/main" id="{75B3CBC2-C6AB-4E8E-A605-1DC007571340}"/>
            </a:ext>
          </a:extLst>
        </xdr:cNvPr>
        <xdr:cNvSpPr/>
      </xdr:nvSpPr>
      <xdr:spPr>
        <a:xfrm>
          <a:off x="14665960" y="711889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164392</xdr:rowOff>
    </xdr:from>
    <xdr:ext cx="736600" cy="259045"/>
    <xdr:sp macro="" textlink="">
      <xdr:nvSpPr>
        <xdr:cNvPr id="407" name="テキスト ボックス 406">
          <a:extLst>
            <a:ext uri="{FF2B5EF4-FFF2-40B4-BE49-F238E27FC236}">
              <a16:creationId xmlns:a16="http://schemas.microsoft.com/office/drawing/2014/main" id="{BB8AE972-9B61-4F44-9886-FE8EB5D18C15}"/>
            </a:ext>
          </a:extLst>
        </xdr:cNvPr>
        <xdr:cNvSpPr txBox="1"/>
      </xdr:nvSpPr>
      <xdr:spPr>
        <a:xfrm>
          <a:off x="14370050" y="7205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94343</xdr:rowOff>
    </xdr:from>
    <xdr:to>
      <xdr:col>73</xdr:col>
      <xdr:colOff>44450</xdr:colOff>
      <xdr:row>42</xdr:row>
      <xdr:rowOff>24493</xdr:rowOff>
    </xdr:to>
    <xdr:sp macro="" textlink="">
      <xdr:nvSpPr>
        <xdr:cNvPr id="408" name="楕円 407">
          <a:extLst>
            <a:ext uri="{FF2B5EF4-FFF2-40B4-BE49-F238E27FC236}">
              <a16:creationId xmlns:a16="http://schemas.microsoft.com/office/drawing/2014/main" id="{EC2DC9EB-3EF4-4CB2-AB5E-F0C993A0AF0E}"/>
            </a:ext>
          </a:extLst>
        </xdr:cNvPr>
        <xdr:cNvSpPr/>
      </xdr:nvSpPr>
      <xdr:spPr>
        <a:xfrm>
          <a:off x="13868400" y="696758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34670</xdr:rowOff>
    </xdr:from>
    <xdr:ext cx="762000" cy="259045"/>
    <xdr:sp macro="" textlink="">
      <xdr:nvSpPr>
        <xdr:cNvPr id="409" name="テキスト ボックス 408">
          <a:extLst>
            <a:ext uri="{FF2B5EF4-FFF2-40B4-BE49-F238E27FC236}">
              <a16:creationId xmlns:a16="http://schemas.microsoft.com/office/drawing/2014/main" id="{6F840588-2A3A-40DF-B157-FA749964F70C}"/>
            </a:ext>
          </a:extLst>
        </xdr:cNvPr>
        <xdr:cNvSpPr txBox="1"/>
      </xdr:nvSpPr>
      <xdr:spPr>
        <a:xfrm>
          <a:off x="13557250" y="674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110672</xdr:rowOff>
    </xdr:from>
    <xdr:to>
      <xdr:col>68</xdr:col>
      <xdr:colOff>203200</xdr:colOff>
      <xdr:row>41</xdr:row>
      <xdr:rowOff>40822</xdr:rowOff>
    </xdr:to>
    <xdr:sp macro="" textlink="">
      <xdr:nvSpPr>
        <xdr:cNvPr id="410" name="楕円 409">
          <a:extLst>
            <a:ext uri="{FF2B5EF4-FFF2-40B4-BE49-F238E27FC236}">
              <a16:creationId xmlns:a16="http://schemas.microsoft.com/office/drawing/2014/main" id="{F2215DE1-FC2D-42E5-9EA7-922FA03375EC}"/>
            </a:ext>
          </a:extLst>
        </xdr:cNvPr>
        <xdr:cNvSpPr/>
      </xdr:nvSpPr>
      <xdr:spPr>
        <a:xfrm>
          <a:off x="13055600" y="6816272"/>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411" name="テキスト ボックス 410">
          <a:extLst>
            <a:ext uri="{FF2B5EF4-FFF2-40B4-BE49-F238E27FC236}">
              <a16:creationId xmlns:a16="http://schemas.microsoft.com/office/drawing/2014/main" id="{9BF544E2-728F-4B61-93C2-BFCA73683426}"/>
            </a:ext>
          </a:extLst>
        </xdr:cNvPr>
        <xdr:cNvSpPr txBox="1"/>
      </xdr:nvSpPr>
      <xdr:spPr>
        <a:xfrm>
          <a:off x="12763500" y="6588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412" name="楕円 411">
          <a:extLst>
            <a:ext uri="{FF2B5EF4-FFF2-40B4-BE49-F238E27FC236}">
              <a16:creationId xmlns:a16="http://schemas.microsoft.com/office/drawing/2014/main" id="{A4B7C535-D811-4ADF-9BA6-467BF498EFA6}"/>
            </a:ext>
          </a:extLst>
        </xdr:cNvPr>
        <xdr:cNvSpPr/>
      </xdr:nvSpPr>
      <xdr:spPr>
        <a:xfrm>
          <a:off x="12242800" y="6682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413" name="テキスト ボックス 412">
          <a:extLst>
            <a:ext uri="{FF2B5EF4-FFF2-40B4-BE49-F238E27FC236}">
              <a16:creationId xmlns:a16="http://schemas.microsoft.com/office/drawing/2014/main" id="{F52E403B-CD3E-4D76-B64C-7DF91282E302}"/>
            </a:ext>
          </a:extLst>
        </xdr:cNvPr>
        <xdr:cNvSpPr txBox="1"/>
      </xdr:nvSpPr>
      <xdr:spPr>
        <a:xfrm>
          <a:off x="11950700" y="645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4D833DD3-3223-4BAD-B7D2-B7F003EEB83F}"/>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FC19787B-98F3-4963-A576-5F9AAB0E07B3}"/>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2B1D61B3-166B-4D41-95E1-B612741BDDAD}"/>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525084DA-746C-4A7E-A02F-2E23BAF09D32}"/>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24AA3793-14D9-4CDA-A713-C12E98A94DFD}"/>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8EF128D4-4630-4100-B10B-7DD97FBA10C0}"/>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B00C79C0-B231-43EE-BA4A-637B0AC847B8}"/>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240ABDC5-887C-4DDA-9052-8015E84FEA2E}"/>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8F85E48F-731E-4898-A2EF-DA6377052A81}"/>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7300CE55-E7FA-4558-B97C-7504C841789B}"/>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E97AD952-A872-4445-ADDD-B3254FEF96AB}"/>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CEE33F00-8FED-45AC-A927-6276B1D087ED}"/>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1FAA94EB-F72B-427B-9C66-C3CFA8E4EB5C}"/>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類似団体、全国及び愛媛県平均を共に下回るー％（該当なし）となり、前年度と変更なく維持している。主な要因としては、地方債現在高の減少（前年度比△</a:t>
          </a:r>
          <a:r>
            <a:rPr lang="en-US" altLang="ja-JP" sz="1100" b="0" i="0" baseline="0">
              <a:solidFill>
                <a:schemeClr val="dk1"/>
              </a:solidFill>
              <a:effectLst/>
              <a:latin typeface="+mn-lt"/>
              <a:ea typeface="+mn-ea"/>
              <a:cs typeface="+mn-cs"/>
            </a:rPr>
            <a:t>1,435,092</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定期償還</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が挙げられる。今後も選択と集中による投資的経費の縮減を図りながら、地方債の償還を上回る発行を抑え、将来に負担を残さないよう身の丈にあった財政運営を行う。</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DAC7F749-893A-40F4-B69D-110A9E559B00}"/>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D1B06825-3332-4675-B836-CABC4FFD2259}"/>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AF0CFD3B-1247-4443-A3CF-E0FEA733294F}"/>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83E084DE-4F79-4F8E-97B5-3E8DA677B88D}"/>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B5865219-95C6-4627-8EB6-6F40EE2F6D74}"/>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418EE49B-B21F-4E02-8386-F9E8BAE6A8B7}"/>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CC05B2B4-941D-428E-9DDB-74B0F5E94F14}"/>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F36A55E1-F833-41F4-8976-D448F1A1E1DE}"/>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707F6542-CFA8-420A-9264-0D2C2C1698FB}"/>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88E3BC3-70AE-4C7C-B58E-34D2AAFD1E85}"/>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E2FEDC0D-1D29-4FAF-8697-E7A564CD16EE}"/>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8BCDCD36-C409-487B-AB71-55A5EE727E4B}"/>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E4D0804F-3E5C-4F5E-8A0D-2E80533C40AD}"/>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C9290DF4-3FCE-4B8F-B1D1-C7F16AC8A985}"/>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7512DDFD-71D1-4BA3-9A7C-900EDBE9153C}"/>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122449</xdr:rowOff>
    </xdr:to>
    <xdr:cxnSp macro="">
      <xdr:nvCxnSpPr>
        <xdr:cNvPr id="442" name="直線コネクタ 441">
          <a:extLst>
            <a:ext uri="{FF2B5EF4-FFF2-40B4-BE49-F238E27FC236}">
              <a16:creationId xmlns:a16="http://schemas.microsoft.com/office/drawing/2014/main" id="{30A4E0DD-70EA-49D1-96BC-4BDB67E263B7}"/>
            </a:ext>
          </a:extLst>
        </xdr:cNvPr>
        <xdr:cNvCxnSpPr/>
      </xdr:nvCxnSpPr>
      <xdr:spPr>
        <a:xfrm flipV="1">
          <a:off x="15474950" y="2321137"/>
          <a:ext cx="0" cy="16570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94526</xdr:rowOff>
    </xdr:from>
    <xdr:ext cx="762000" cy="259045"/>
    <xdr:sp macro="" textlink="">
      <xdr:nvSpPr>
        <xdr:cNvPr id="443" name="将来負担の状況最小値テキスト">
          <a:extLst>
            <a:ext uri="{FF2B5EF4-FFF2-40B4-BE49-F238E27FC236}">
              <a16:creationId xmlns:a16="http://schemas.microsoft.com/office/drawing/2014/main" id="{9309E151-2643-47C8-9033-B0BED354A5FC}"/>
            </a:ext>
          </a:extLst>
        </xdr:cNvPr>
        <xdr:cNvSpPr txBox="1"/>
      </xdr:nvSpPr>
      <xdr:spPr>
        <a:xfrm>
          <a:off x="15563850" y="395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122449</xdr:rowOff>
    </xdr:from>
    <xdr:to>
      <xdr:col>81</xdr:col>
      <xdr:colOff>133350</xdr:colOff>
      <xdr:row>23</xdr:row>
      <xdr:rowOff>122449</xdr:rowOff>
    </xdr:to>
    <xdr:cxnSp macro="">
      <xdr:nvCxnSpPr>
        <xdr:cNvPr id="444" name="直線コネクタ 443">
          <a:extLst>
            <a:ext uri="{FF2B5EF4-FFF2-40B4-BE49-F238E27FC236}">
              <a16:creationId xmlns:a16="http://schemas.microsoft.com/office/drawing/2014/main" id="{495EBB03-0C2A-4F58-B23A-0235338C80EB}"/>
            </a:ext>
          </a:extLst>
        </xdr:cNvPr>
        <xdr:cNvCxnSpPr/>
      </xdr:nvCxnSpPr>
      <xdr:spPr>
        <a:xfrm>
          <a:off x="15405100" y="39781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73A30EE9-D6FA-4355-ABBA-CA02FEBF0299}"/>
            </a:ext>
          </a:extLst>
        </xdr:cNvPr>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95A1AEEE-B30E-4C56-8AA7-01351B463275}"/>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a:extLst>
            <a:ext uri="{FF2B5EF4-FFF2-40B4-BE49-F238E27FC236}">
              <a16:creationId xmlns:a16="http://schemas.microsoft.com/office/drawing/2014/main" id="{146F8602-62D0-48BA-8CD3-1A66150E5691}"/>
            </a:ext>
          </a:extLst>
        </xdr:cNvPr>
        <xdr:cNvSpPr txBox="1"/>
      </xdr:nvSpPr>
      <xdr:spPr>
        <a:xfrm>
          <a:off x="1556385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a:extLst>
            <a:ext uri="{FF2B5EF4-FFF2-40B4-BE49-F238E27FC236}">
              <a16:creationId xmlns:a16="http://schemas.microsoft.com/office/drawing/2014/main" id="{39F9CA80-06DF-4A1D-9951-7E39892C899B}"/>
            </a:ext>
          </a:extLst>
        </xdr:cNvPr>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a:extLst>
            <a:ext uri="{FF2B5EF4-FFF2-40B4-BE49-F238E27FC236}">
              <a16:creationId xmlns:a16="http://schemas.microsoft.com/office/drawing/2014/main" id="{28D1DA61-117D-4E2D-88EE-146F3D65E4C5}"/>
            </a:ext>
          </a:extLst>
        </xdr:cNvPr>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a:extLst>
            <a:ext uri="{FF2B5EF4-FFF2-40B4-BE49-F238E27FC236}">
              <a16:creationId xmlns:a16="http://schemas.microsoft.com/office/drawing/2014/main" id="{9AB73337-202F-41D1-AF8B-FA03269C75DC}"/>
            </a:ext>
          </a:extLst>
        </xdr:cNvPr>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124672</xdr:rowOff>
    </xdr:from>
    <xdr:to>
      <xdr:col>73</xdr:col>
      <xdr:colOff>44450</xdr:colOff>
      <xdr:row>15</xdr:row>
      <xdr:rowOff>54822</xdr:rowOff>
    </xdr:to>
    <xdr:sp macro="" textlink="">
      <xdr:nvSpPr>
        <xdr:cNvPr id="451" name="フローチャート: 判断 450">
          <a:extLst>
            <a:ext uri="{FF2B5EF4-FFF2-40B4-BE49-F238E27FC236}">
              <a16:creationId xmlns:a16="http://schemas.microsoft.com/office/drawing/2014/main" id="{C2765163-761F-463F-B4EC-DAEEABA1C05F}"/>
            </a:ext>
          </a:extLst>
        </xdr:cNvPr>
        <xdr:cNvSpPr/>
      </xdr:nvSpPr>
      <xdr:spPr>
        <a:xfrm>
          <a:off x="13868400" y="247163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64999</xdr:rowOff>
    </xdr:from>
    <xdr:ext cx="762000" cy="259045"/>
    <xdr:sp macro="" textlink="">
      <xdr:nvSpPr>
        <xdr:cNvPr id="452" name="テキスト ボックス 451">
          <a:extLst>
            <a:ext uri="{FF2B5EF4-FFF2-40B4-BE49-F238E27FC236}">
              <a16:creationId xmlns:a16="http://schemas.microsoft.com/office/drawing/2014/main" id="{D8666B2F-3614-4014-820E-812ADFD7EC65}"/>
            </a:ext>
          </a:extLst>
        </xdr:cNvPr>
        <xdr:cNvSpPr txBox="1"/>
      </xdr:nvSpPr>
      <xdr:spPr>
        <a:xfrm>
          <a:off x="13557250" y="2244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43180</xdr:rowOff>
    </xdr:from>
    <xdr:to>
      <xdr:col>68</xdr:col>
      <xdr:colOff>203200</xdr:colOff>
      <xdr:row>16</xdr:row>
      <xdr:rowOff>144780</xdr:rowOff>
    </xdr:to>
    <xdr:sp macro="" textlink="">
      <xdr:nvSpPr>
        <xdr:cNvPr id="453" name="フローチャート: 判断 452">
          <a:extLst>
            <a:ext uri="{FF2B5EF4-FFF2-40B4-BE49-F238E27FC236}">
              <a16:creationId xmlns:a16="http://schemas.microsoft.com/office/drawing/2014/main" id="{FDA33D0A-F575-4733-86E5-B524F0C81BA5}"/>
            </a:ext>
          </a:extLst>
        </xdr:cNvPr>
        <xdr:cNvSpPr/>
      </xdr:nvSpPr>
      <xdr:spPr>
        <a:xfrm>
          <a:off x="13055600" y="272542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154957</xdr:rowOff>
    </xdr:from>
    <xdr:ext cx="762000" cy="259045"/>
    <xdr:sp macro="" textlink="">
      <xdr:nvSpPr>
        <xdr:cNvPr id="454" name="テキスト ボックス 453">
          <a:extLst>
            <a:ext uri="{FF2B5EF4-FFF2-40B4-BE49-F238E27FC236}">
              <a16:creationId xmlns:a16="http://schemas.microsoft.com/office/drawing/2014/main" id="{2BC6A247-22FD-4B66-BC90-0CA43C1EE848}"/>
            </a:ext>
          </a:extLst>
        </xdr:cNvPr>
        <xdr:cNvSpPr txBox="1"/>
      </xdr:nvSpPr>
      <xdr:spPr>
        <a:xfrm>
          <a:off x="12763500" y="25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2434</xdr:rowOff>
    </xdr:from>
    <xdr:to>
      <xdr:col>64</xdr:col>
      <xdr:colOff>152400</xdr:colOff>
      <xdr:row>17</xdr:row>
      <xdr:rowOff>104034</xdr:rowOff>
    </xdr:to>
    <xdr:sp macro="" textlink="">
      <xdr:nvSpPr>
        <xdr:cNvPr id="455" name="フローチャート: 判断 454">
          <a:extLst>
            <a:ext uri="{FF2B5EF4-FFF2-40B4-BE49-F238E27FC236}">
              <a16:creationId xmlns:a16="http://schemas.microsoft.com/office/drawing/2014/main" id="{C712D317-140E-47AC-9695-A8CA2C4AA5CA}"/>
            </a:ext>
          </a:extLst>
        </xdr:cNvPr>
        <xdr:cNvSpPr/>
      </xdr:nvSpPr>
      <xdr:spPr>
        <a:xfrm>
          <a:off x="12242800" y="285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88811</xdr:rowOff>
    </xdr:from>
    <xdr:ext cx="762000" cy="259045"/>
    <xdr:sp macro="" textlink="">
      <xdr:nvSpPr>
        <xdr:cNvPr id="456" name="テキスト ボックス 455">
          <a:extLst>
            <a:ext uri="{FF2B5EF4-FFF2-40B4-BE49-F238E27FC236}">
              <a16:creationId xmlns:a16="http://schemas.microsoft.com/office/drawing/2014/main" id="{012226E1-F242-4705-9238-5D5D4C262AF1}"/>
            </a:ext>
          </a:extLst>
        </xdr:cNvPr>
        <xdr:cNvSpPr txBox="1"/>
      </xdr:nvSpPr>
      <xdr:spPr>
        <a:xfrm>
          <a:off x="11950700" y="293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60C280DE-6543-437E-ABAE-599CF41252D2}"/>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88194515-2D0D-4F37-AA47-01E45C7A858E}"/>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7330F8E8-3F24-4293-AE04-AABE7DEBDECE}"/>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C0AA88E7-4D2C-4F5F-8462-65896F4A9973}"/>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A5E3E818-F5FB-44BE-B9F8-10037C2E37A4}"/>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95038</xdr:rowOff>
    </xdr:from>
    <xdr:to>
      <xdr:col>64</xdr:col>
      <xdr:colOff>152400</xdr:colOff>
      <xdr:row>14</xdr:row>
      <xdr:rowOff>25188</xdr:rowOff>
    </xdr:to>
    <xdr:sp macro="" textlink="">
      <xdr:nvSpPr>
        <xdr:cNvPr id="462" name="楕円 461">
          <a:extLst>
            <a:ext uri="{FF2B5EF4-FFF2-40B4-BE49-F238E27FC236}">
              <a16:creationId xmlns:a16="http://schemas.microsoft.com/office/drawing/2014/main" id="{62450A98-791C-4121-B579-332E980352F3}"/>
            </a:ext>
          </a:extLst>
        </xdr:cNvPr>
        <xdr:cNvSpPr/>
      </xdr:nvSpPr>
      <xdr:spPr>
        <a:xfrm>
          <a:off x="12242800" y="22743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35365</xdr:rowOff>
    </xdr:from>
    <xdr:ext cx="762000" cy="259045"/>
    <xdr:sp macro="" textlink="">
      <xdr:nvSpPr>
        <xdr:cNvPr id="463" name="テキスト ボックス 462">
          <a:extLst>
            <a:ext uri="{FF2B5EF4-FFF2-40B4-BE49-F238E27FC236}">
              <a16:creationId xmlns:a16="http://schemas.microsoft.com/office/drawing/2014/main" id="{C35C2527-179D-42BE-84DD-A1F6BD3DFF40}"/>
            </a:ext>
          </a:extLst>
        </xdr:cNvPr>
        <xdr:cNvSpPr txBox="1"/>
      </xdr:nvSpPr>
      <xdr:spPr>
        <a:xfrm>
          <a:off x="11950700" y="204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19,575
19,470
238.99
16,828,985
16,023,287
700,453
9,450,877
15,479,751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500"/>
            </a:lnSpc>
          </a:pPr>
          <a:r>
            <a:rPr lang="ja-JP" altLang="ja-JP" sz="1100" b="0" i="0" baseline="0">
              <a:solidFill>
                <a:schemeClr val="dk1"/>
              </a:solidFill>
              <a:effectLst/>
              <a:latin typeface="+mn-lt"/>
              <a:ea typeface="+mn-ea"/>
              <a:cs typeface="+mn-cs"/>
            </a:rPr>
            <a:t>　町村合併に伴い一部事務組合の職員の身分をそのまま引き継いだ結果や会計年度任用職員への移行により職員数が増加し、経常収支比率を押し上げる要因となっている（</a:t>
          </a:r>
          <a:r>
            <a:rPr lang="en-US" altLang="ja-JP" sz="1100" b="0" i="0" baseline="0">
              <a:solidFill>
                <a:schemeClr val="dk1"/>
              </a:solidFill>
              <a:effectLst/>
              <a:latin typeface="+mn-lt"/>
              <a:ea typeface="+mn-ea"/>
              <a:cs typeface="+mn-cs"/>
            </a:rPr>
            <a:t>32.2</a:t>
          </a:r>
          <a:r>
            <a:rPr lang="ja-JP" altLang="ja-JP" sz="1100" b="0" i="0" baseline="0">
              <a:solidFill>
                <a:schemeClr val="dk1"/>
              </a:solidFill>
              <a:effectLst/>
              <a:latin typeface="+mn-lt"/>
              <a:ea typeface="+mn-ea"/>
              <a:cs typeface="+mn-cs"/>
            </a:rPr>
            <a:t>％　類似団体平均</a:t>
          </a:r>
          <a:r>
            <a:rPr lang="en-US" altLang="ja-JP" sz="1100" b="0" i="0" baseline="0">
              <a:solidFill>
                <a:schemeClr val="dk1"/>
              </a:solidFill>
              <a:effectLst/>
              <a:latin typeface="+mn-lt"/>
              <a:ea typeface="+mn-ea"/>
              <a:cs typeface="+mn-cs"/>
            </a:rPr>
            <a:t>23.7%</a:t>
          </a:r>
          <a:r>
            <a:rPr lang="ja-JP" altLang="ja-JP" sz="1100" b="0" i="0" baseline="0">
              <a:solidFill>
                <a:schemeClr val="dk1"/>
              </a:solidFill>
              <a:effectLst/>
              <a:latin typeface="+mn-lt"/>
              <a:ea typeface="+mn-ea"/>
              <a:cs typeface="+mn-cs"/>
            </a:rPr>
            <a:t>）。職員の定員管理や給与の適正化等に努めている。令和</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年度は会計年度任用職員</a:t>
          </a:r>
          <a:r>
            <a:rPr lang="ja-JP" altLang="en-US" sz="1100" b="0" i="0" baseline="0">
              <a:solidFill>
                <a:schemeClr val="dk1"/>
              </a:solidFill>
              <a:effectLst/>
              <a:latin typeface="+mn-lt"/>
              <a:ea typeface="+mn-ea"/>
              <a:cs typeface="+mn-cs"/>
            </a:rPr>
            <a:t>に係る経費</a:t>
          </a:r>
          <a:r>
            <a:rPr lang="ja-JP" altLang="ja-JP" sz="1100" b="0" i="0" baseline="0">
              <a:solidFill>
                <a:schemeClr val="dk1"/>
              </a:solidFill>
              <a:effectLst/>
              <a:latin typeface="+mn-lt"/>
              <a:ea typeface="+mn-ea"/>
              <a:cs typeface="+mn-cs"/>
            </a:rPr>
            <a:t>の増加（</a:t>
          </a:r>
          <a:r>
            <a:rPr lang="en-US" altLang="ja-JP" sz="1100" b="0" i="0" baseline="0">
              <a:solidFill>
                <a:schemeClr val="dk1"/>
              </a:solidFill>
              <a:effectLst/>
              <a:latin typeface="+mn-lt"/>
              <a:ea typeface="+mn-ea"/>
              <a:cs typeface="+mn-cs"/>
            </a:rPr>
            <a:t>33,100</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3,068,127</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3,101,227</a:t>
          </a:r>
          <a:r>
            <a:rPr lang="ja-JP" altLang="ja-JP" sz="1100" b="0" i="0" baseline="0">
              <a:solidFill>
                <a:schemeClr val="dk1"/>
              </a:solidFill>
              <a:effectLst/>
              <a:latin typeface="+mn-lt"/>
              <a:ea typeface="+mn-ea"/>
              <a:cs typeface="+mn-cs"/>
            </a:rPr>
            <a:t>千円））などにより、経常収支比率は</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ポイント増加（</a:t>
          </a:r>
          <a:r>
            <a:rPr lang="en-US" altLang="ja-JP" sz="1100" b="0" i="0" baseline="0">
              <a:solidFill>
                <a:schemeClr val="dk1"/>
              </a:solidFill>
              <a:effectLst/>
              <a:latin typeface="+mn-lt"/>
              <a:ea typeface="+mn-ea"/>
              <a:cs typeface="+mn-cs"/>
            </a:rPr>
            <a:t>30.8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32.2</a:t>
          </a:r>
          <a:r>
            <a:rPr lang="ja-JP" altLang="ja-JP" sz="1100" b="0" i="0" baseline="0">
              <a:solidFill>
                <a:schemeClr val="dk1"/>
              </a:solidFill>
              <a:effectLst/>
              <a:latin typeface="+mn-lt"/>
              <a:ea typeface="+mn-ea"/>
              <a:cs typeface="+mn-cs"/>
            </a:rPr>
            <a:t>％）している。今後も引続き職員の適正な人員配置や定員の適正化を図り、人件費の削減に努める。</a:t>
          </a:r>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168910</xdr:rowOff>
    </xdr:from>
    <xdr:to>
      <xdr:col>24</xdr:col>
      <xdr:colOff>25400</xdr:colOff>
      <xdr:row>40</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8554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107967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168910</xdr:rowOff>
    </xdr:from>
    <xdr:to>
      <xdr:col>19</xdr:col>
      <xdr:colOff>187325</xdr:colOff>
      <xdr:row>40</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55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xdr:rowOff>
    </xdr:from>
    <xdr:to>
      <xdr:col>20</xdr:col>
      <xdr:colOff>38100</xdr:colOff>
      <xdr:row>36</xdr:row>
      <xdr:rowOff>109220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66040</xdr:rowOff>
    </xdr:from>
    <xdr:to>
      <xdr:col>15</xdr:col>
      <xdr:colOff>98425</xdr:colOff>
      <xdr:row>40</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8114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66040</xdr:rowOff>
    </xdr:from>
    <xdr:to>
      <xdr:col>11</xdr:col>
      <xdr:colOff>9525</xdr:colOff>
      <xdr:row>38</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81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146067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53340</xdr:rowOff>
    </xdr:from>
    <xdr:to>
      <xdr:col>24</xdr:col>
      <xdr:colOff>76200</xdr:colOff>
      <xdr:row>40</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133367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118110</xdr:rowOff>
    </xdr:from>
    <xdr:to>
      <xdr:col>20</xdr:col>
      <xdr:colOff>38100</xdr:colOff>
      <xdr:row>40</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33037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9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30480</xdr:rowOff>
    </xdr:from>
    <xdr:to>
      <xdr:col>15</xdr:col>
      <xdr:colOff>149225</xdr:colOff>
      <xdr:row>40</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116857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xdr:rowOff>
    </xdr:from>
    <xdr:to>
      <xdr:col>11</xdr:col>
      <xdr:colOff>60325</xdr:colOff>
      <xdr:row>38</xdr:row>
      <xdr:rowOff>116840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101617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45720</xdr:rowOff>
    </xdr:from>
    <xdr:to>
      <xdr:col>6</xdr:col>
      <xdr:colOff>171450</xdr:colOff>
      <xdr:row>38</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132097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200"/>
            </a:lnSpc>
          </a:pPr>
          <a:r>
            <a:rPr kumimoji="1" lang="ja-JP" altLang="ja-JP" sz="1100">
              <a:solidFill>
                <a:schemeClr val="dk1"/>
              </a:solidFill>
              <a:effectLst/>
              <a:latin typeface="+mn-lt"/>
              <a:ea typeface="+mn-ea"/>
              <a:cs typeface="+mn-cs"/>
            </a:rPr>
            <a:t>　全国平均、愛媛県平均及び</a:t>
          </a:r>
          <a:r>
            <a:rPr lang="ja-JP" altLang="ja-JP" sz="1100" b="0" i="0" baseline="0">
              <a:solidFill>
                <a:schemeClr val="dk1"/>
              </a:solidFill>
              <a:effectLst/>
              <a:latin typeface="+mn-lt"/>
              <a:ea typeface="+mn-ea"/>
              <a:cs typeface="+mn-cs"/>
            </a:rPr>
            <a:t>類似団体と比較してもやや低い水準にある。</a:t>
          </a:r>
          <a:endParaRPr lang="ja-JP" altLang="ja-JP" sz="1400">
            <a:effectLst/>
          </a:endParaRPr>
        </a:p>
        <a:p>
          <a:pPr rtl="0" eaLnBrk="1" fontAlgn="auto" latinLnBrk="0" hangingPunct="1">
            <a:lnSpc>
              <a:spcPts val="1200"/>
            </a:lnSpc>
          </a:pPr>
          <a:r>
            <a:rPr lang="ja-JP" altLang="ja-JP" sz="1100" b="0" i="0" baseline="0">
              <a:solidFill>
                <a:schemeClr val="dk1"/>
              </a:solidFill>
              <a:effectLst/>
              <a:latin typeface="+mn-lt"/>
              <a:ea typeface="+mn-ea"/>
              <a:cs typeface="+mn-cs"/>
            </a:rPr>
            <a:t>　県内最南端（県庁まで約</a:t>
          </a:r>
          <a:r>
            <a:rPr lang="en-US" altLang="ja-JP" sz="1100" b="0" i="0" baseline="0">
              <a:solidFill>
                <a:schemeClr val="dk1"/>
              </a:solidFill>
              <a:effectLst/>
              <a:latin typeface="+mn-lt"/>
              <a:ea typeface="+mn-ea"/>
              <a:cs typeface="+mn-cs"/>
            </a:rPr>
            <a:t>130㎞</a:t>
          </a:r>
          <a:r>
            <a:rPr lang="ja-JP" altLang="ja-JP" sz="1100" b="0" i="0" baseline="0">
              <a:solidFill>
                <a:schemeClr val="dk1"/>
              </a:solidFill>
              <a:effectLst/>
              <a:latin typeface="+mn-lt"/>
              <a:ea typeface="+mn-ea"/>
              <a:cs typeface="+mn-cs"/>
            </a:rPr>
            <a:t>）に位置するなど地理的条件により発生する旅費及び燃料費等の経費や年々増加傾向にある電算関係費が物件費を押し上げる要因であったが、</a:t>
          </a:r>
          <a:r>
            <a:rPr lang="en-US" altLang="ja-JP" sz="1100" b="0" i="0" baseline="0">
              <a:solidFill>
                <a:schemeClr val="dk1"/>
              </a:solidFill>
              <a:effectLst/>
              <a:latin typeface="+mn-lt"/>
              <a:ea typeface="+mn-ea"/>
              <a:cs typeface="+mn-cs"/>
            </a:rPr>
            <a:t>WEB</a:t>
          </a:r>
          <a:r>
            <a:rPr lang="ja-JP" altLang="ja-JP" sz="1100" b="0" i="0" baseline="0">
              <a:solidFill>
                <a:schemeClr val="dk1"/>
              </a:solidFill>
              <a:effectLst/>
              <a:latin typeface="+mn-lt"/>
              <a:ea typeface="+mn-ea"/>
              <a:cs typeface="+mn-cs"/>
            </a:rPr>
            <a:t>会議等により経費をおさえられたと考えられる。</a:t>
          </a:r>
          <a:endParaRPr lang="ja-JP" altLang="ja-JP" sz="1400">
            <a:effectLst/>
          </a:endParaRPr>
        </a:p>
        <a:p>
          <a:pPr rtl="0" eaLnBrk="1" fontAlgn="auto" latinLnBrk="0" hangingPunct="1">
            <a:lnSpc>
              <a:spcPts val="1200"/>
            </a:lnSpc>
          </a:pPr>
          <a:r>
            <a:rPr lang="ja-JP" altLang="ja-JP" sz="1100" b="0" i="0" baseline="0">
              <a:solidFill>
                <a:schemeClr val="dk1"/>
              </a:solidFill>
              <a:effectLst/>
              <a:latin typeface="+mn-lt"/>
              <a:ea typeface="+mn-ea"/>
              <a:cs typeface="+mn-cs"/>
            </a:rPr>
            <a:t>　合併後、各種経費の節減や施設の統廃合（合併後、保育所</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施設、学校</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施設）に取り組んでいるが、電算関係費等の増加により、令</a:t>
          </a:r>
          <a:r>
            <a:rPr lang="ja-JP" altLang="en-US" sz="1100" b="0" i="0" baseline="0">
              <a:solidFill>
                <a:schemeClr val="dk1"/>
              </a:solidFill>
              <a:effectLst/>
              <a:latin typeface="+mn-lt"/>
              <a:ea typeface="+mn-ea"/>
              <a:cs typeface="+mn-cs"/>
            </a:rPr>
            <a:t>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年度と比較すると、金額で△</a:t>
          </a:r>
          <a:r>
            <a:rPr lang="en-US" altLang="ja-JP" sz="1100" b="0" i="0" baseline="0">
              <a:solidFill>
                <a:schemeClr val="dk1"/>
              </a:solidFill>
              <a:effectLst/>
              <a:latin typeface="+mn-lt"/>
              <a:ea typeface="+mn-ea"/>
              <a:cs typeface="+mn-cs"/>
            </a:rPr>
            <a:t>55,443</a:t>
          </a:r>
          <a:r>
            <a:rPr lang="ja-JP" altLang="ja-JP" sz="1100" b="0" i="0" baseline="0">
              <a:solidFill>
                <a:schemeClr val="dk1"/>
              </a:solidFill>
              <a:effectLst/>
              <a:latin typeface="+mn-lt"/>
              <a:ea typeface="+mn-ea"/>
              <a:cs typeface="+mn-cs"/>
            </a:rPr>
            <a:t>千円減少し、経常収支比率で</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ポイント減少している。引き続き、行政評価を実施しながら、より経費削減に取り組む。</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52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92727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88900</xdr:rowOff>
    </xdr:from>
    <xdr:to>
      <xdr:col>82</xdr:col>
      <xdr:colOff>107950</xdr:colOff>
      <xdr:row>14</xdr:row>
      <xdr:rowOff>114300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489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99077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4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127000</xdr:rowOff>
    </xdr:from>
    <xdr:to>
      <xdr:col>82</xdr:col>
      <xdr:colOff>158750</xdr:colOff>
      <xdr:row>17</xdr:row>
      <xdr:rowOff>57150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114300</xdr:rowOff>
    </xdr:from>
    <xdr:to>
      <xdr:col>78</xdr:col>
      <xdr:colOff>69850</xdr:colOff>
      <xdr:row>15</xdr:row>
      <xdr:rowOff>95250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14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95250</xdr:rowOff>
    </xdr:from>
    <xdr:to>
      <xdr:col>73</xdr:col>
      <xdr:colOff>180975</xdr:colOff>
      <xdr:row>17</xdr:row>
      <xdr:rowOff>120650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6670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25400</xdr:rowOff>
    </xdr:from>
    <xdr:to>
      <xdr:col>74</xdr:col>
      <xdr:colOff>31750</xdr:colOff>
      <xdr:row>16</xdr:row>
      <xdr:rowOff>127000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57150</xdr:rowOff>
    </xdr:from>
    <xdr:to>
      <xdr:col>69</xdr:col>
      <xdr:colOff>92075</xdr:colOff>
      <xdr:row>17</xdr:row>
      <xdr:rowOff>120650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71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38100</xdr:rowOff>
    </xdr:from>
    <xdr:to>
      <xdr:col>82</xdr:col>
      <xdr:colOff>158750</xdr:colOff>
      <xdr:row>14</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54627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63500</xdr:rowOff>
    </xdr:from>
    <xdr:to>
      <xdr:col>78</xdr:col>
      <xdr:colOff>120650</xdr:colOff>
      <xdr:row>14</xdr:row>
      <xdr:rowOff>165100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3827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44450</xdr:rowOff>
    </xdr:from>
    <xdr:to>
      <xdr:col>74</xdr:col>
      <xdr:colOff>31750</xdr:colOff>
      <xdr:row>15</xdr:row>
      <xdr:rowOff>146050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156227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69850</xdr:rowOff>
    </xdr:from>
    <xdr:to>
      <xdr:col>69</xdr:col>
      <xdr:colOff>142875</xdr:colOff>
      <xdr:row>18</xdr:row>
      <xdr:rowOff>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156227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6350</xdr:rowOff>
    </xdr:from>
    <xdr:to>
      <xdr:col>65</xdr:col>
      <xdr:colOff>53975</xdr:colOff>
      <xdr:row>17</xdr:row>
      <xdr:rowOff>107950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経常的な扶助費については、概ね</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％前後で横ばいの状況にあるが、</a:t>
          </a:r>
          <a:r>
            <a:rPr lang="ja-JP" altLang="ja-JP" sz="1100" b="0" i="0" baseline="0">
              <a:solidFill>
                <a:schemeClr val="dk1"/>
              </a:solidFill>
              <a:effectLst/>
              <a:latin typeface="+mn-lt"/>
              <a:ea typeface="+mn-ea"/>
              <a:cs typeface="+mn-cs"/>
            </a:rPr>
            <a:t>前年度</a:t>
          </a:r>
          <a:r>
            <a:rPr lang="en-US" altLang="ja-JP" sz="1100" b="0" i="0" baseline="0">
              <a:solidFill>
                <a:schemeClr val="dk1"/>
              </a:solidFill>
              <a:effectLst/>
              <a:latin typeface="+mn-lt"/>
              <a:ea typeface="+mn-ea"/>
              <a:cs typeface="+mn-cs"/>
            </a:rPr>
            <a:t>4.5</a:t>
          </a:r>
          <a:r>
            <a:rPr lang="ja-JP" altLang="ja-JP" sz="1100" b="0" i="0" baseline="0">
              <a:solidFill>
                <a:schemeClr val="dk1"/>
              </a:solidFill>
              <a:effectLst/>
              <a:latin typeface="+mn-lt"/>
              <a:ea typeface="+mn-ea"/>
              <a:cs typeface="+mn-cs"/>
            </a:rPr>
            <a:t>％と比較すると</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全国平均</a:t>
          </a:r>
          <a:r>
            <a:rPr lang="en-US" altLang="ja-JP" sz="1100" b="0" i="0" baseline="0">
              <a:solidFill>
                <a:schemeClr val="dk1"/>
              </a:solidFill>
              <a:effectLst/>
              <a:latin typeface="+mn-lt"/>
              <a:ea typeface="+mn-ea"/>
              <a:cs typeface="+mn-cs"/>
            </a:rPr>
            <a:t>12.5</a:t>
          </a:r>
          <a:r>
            <a:rPr lang="ja-JP" altLang="ja-JP" sz="1100" b="0" i="0" baseline="0">
              <a:solidFill>
                <a:schemeClr val="dk1"/>
              </a:solidFill>
              <a:effectLst/>
              <a:latin typeface="+mn-lt"/>
              <a:ea typeface="+mn-ea"/>
              <a:cs typeface="+mn-cs"/>
            </a:rPr>
            <a:t>％及び県平均</a:t>
          </a:r>
          <a:r>
            <a:rPr lang="en-US" altLang="ja-JP" sz="1100" b="0" i="0" baseline="0">
              <a:solidFill>
                <a:schemeClr val="dk1"/>
              </a:solidFill>
              <a:effectLst/>
              <a:latin typeface="+mn-lt"/>
              <a:ea typeface="+mn-ea"/>
              <a:cs typeface="+mn-cs"/>
            </a:rPr>
            <a:t>10.9</a:t>
          </a:r>
          <a:r>
            <a:rPr lang="ja-JP" altLang="ja-JP" sz="1100" b="0" i="0" baseline="0">
              <a:solidFill>
                <a:schemeClr val="dk1"/>
              </a:solidFill>
              <a:effectLst/>
              <a:latin typeface="+mn-lt"/>
              <a:ea typeface="+mn-ea"/>
              <a:cs typeface="+mn-cs"/>
            </a:rPr>
            <a:t>％を下回っており、類似団体とも同程度の水準にあるため、今後も、経費維持に努める。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118835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159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64605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56</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15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60</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61390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117022</xdr:rowOff>
    </xdr:from>
    <xdr:to>
      <xdr:col>15</xdr:col>
      <xdr:colOff>149225</xdr:colOff>
      <xdr:row>58</xdr:row>
      <xdr:rowOff>47172</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53522</xdr:rowOff>
    </xdr:from>
    <xdr:to>
      <xdr:col>11</xdr:col>
      <xdr:colOff>9525</xdr:colOff>
      <xdr:row>60</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1690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108857</xdr:rowOff>
    </xdr:from>
    <xdr:to>
      <xdr:col>11</xdr:col>
      <xdr:colOff>60325</xdr:colOff>
      <xdr:row>59</xdr:row>
      <xdr:rowOff>39007</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49184</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2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2722</xdr:rowOff>
    </xdr:from>
    <xdr:to>
      <xdr:col>6</xdr:col>
      <xdr:colOff>171450</xdr:colOff>
      <xdr:row>59</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114499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2722</xdr:rowOff>
    </xdr:from>
    <xdr:to>
      <xdr:col>6</xdr:col>
      <xdr:colOff>171450</xdr:colOff>
      <xdr:row>59</xdr:row>
      <xdr:rowOff>104322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89099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その他については、国民健康保険、介護保険、小規模下水道事業など特別会計への繰出金が主なものである。経常収支比率は、類似団体、全国及び県平均を共に下回っており、今後も経費節減、料金の見直しなどを行い、公営企業会計にあっては、独立採算の原則により財政運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135165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567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69850</xdr:rowOff>
    </xdr:from>
    <xdr:to>
      <xdr:col>82</xdr:col>
      <xdr:colOff>107950</xdr:colOff>
      <xdr:row>53</xdr:row>
      <xdr:rowOff>151493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1567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151493</xdr:rowOff>
    </xdr:from>
    <xdr:to>
      <xdr:col>78</xdr:col>
      <xdr:colOff>69850</xdr:colOff>
      <xdr:row>55</xdr:row>
      <xdr:rowOff>86178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238343"/>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117022</xdr:rowOff>
    </xdr:from>
    <xdr:to>
      <xdr:col>78</xdr:col>
      <xdr:colOff>120650</xdr:colOff>
      <xdr:row>56</xdr:row>
      <xdr:rowOff>47172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31949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78015</xdr:rowOff>
    </xdr:from>
    <xdr:to>
      <xdr:col>73</xdr:col>
      <xdr:colOff>180975</xdr:colOff>
      <xdr:row>55</xdr:row>
      <xdr:rowOff>86178</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336315"/>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7455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118835</xdr:rowOff>
    </xdr:from>
    <xdr:to>
      <xdr:col>69</xdr:col>
      <xdr:colOff>92075</xdr:colOff>
      <xdr:row>54</xdr:row>
      <xdr:rowOff>78015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2056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19050</xdr:rowOff>
    </xdr:from>
    <xdr:to>
      <xdr:col>82</xdr:col>
      <xdr:colOff>158750</xdr:colOff>
      <xdr:row>53</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99077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100693</xdr:rowOff>
    </xdr:from>
    <xdr:to>
      <xdr:col>78</xdr:col>
      <xdr:colOff>120650</xdr:colOff>
      <xdr:row>54</xdr:row>
      <xdr:rowOff>30843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41020</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35378</xdr:rowOff>
    </xdr:from>
    <xdr:to>
      <xdr:col>74</xdr:col>
      <xdr:colOff>31750</xdr:colOff>
      <xdr:row>55</xdr:row>
      <xdr:rowOff>136978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147155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27215</xdr:rowOff>
    </xdr:from>
    <xdr:to>
      <xdr:col>69</xdr:col>
      <xdr:colOff>142875</xdr:colOff>
      <xdr:row>54</xdr:row>
      <xdr:rowOff>128815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138992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68035</xdr:rowOff>
    </xdr:from>
    <xdr:to>
      <xdr:col>65</xdr:col>
      <xdr:colOff>53975</xdr:colOff>
      <xdr:row>53</xdr:row>
      <xdr:rowOff>169635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8362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補助費に係る経常収支比率は</a:t>
          </a:r>
          <a:r>
            <a:rPr lang="en-US" altLang="ja-JP" sz="1100" b="0" i="0" baseline="0">
              <a:solidFill>
                <a:schemeClr val="dk1"/>
              </a:solidFill>
              <a:effectLst/>
              <a:latin typeface="+mn-lt"/>
              <a:ea typeface="+mn-ea"/>
              <a:cs typeface="+mn-cs"/>
            </a:rPr>
            <a:t>9.5</a:t>
          </a:r>
          <a:r>
            <a:rPr lang="ja-JP" altLang="ja-JP" sz="1100" b="0" i="0" baseline="0">
              <a:solidFill>
                <a:schemeClr val="dk1"/>
              </a:solidFill>
              <a:effectLst/>
              <a:latin typeface="+mn-lt"/>
              <a:ea typeface="+mn-ea"/>
              <a:cs typeface="+mn-cs"/>
            </a:rPr>
            <a:t>％で、類似団体平均を下回って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、令和３年度と比較すると、各種事業負担金</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ふるさと寄附金事業</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など</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増加はあるものの、コロナによる中小企業者経営支援事業等の減額</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38,223</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により、経常収支比率</a:t>
          </a:r>
          <a:r>
            <a:rPr lang="ja-JP" altLang="en-US" sz="1100" b="0" i="0" baseline="0">
              <a:solidFill>
                <a:schemeClr val="dk1"/>
              </a:solidFill>
              <a:effectLst/>
              <a:latin typeface="+mn-lt"/>
              <a:ea typeface="+mn-ea"/>
              <a:cs typeface="+mn-cs"/>
            </a:rPr>
            <a:t>に変更は無く、</a:t>
          </a:r>
          <a:r>
            <a:rPr lang="ja-JP" altLang="ja-JP" sz="1100" b="0" i="0" baseline="0">
              <a:solidFill>
                <a:schemeClr val="dk1"/>
              </a:solidFill>
              <a:effectLst/>
              <a:latin typeface="+mn-lt"/>
              <a:ea typeface="+mn-ea"/>
              <a:cs typeface="+mn-cs"/>
            </a:rPr>
            <a:t>今後も補助金の適正化に努め、その必要性、費用対効果について十分精査し、比率上昇の抑制に努める。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113393</xdr:rowOff>
    </xdr:from>
    <xdr:to>
      <xdr:col>82</xdr:col>
      <xdr:colOff>107950</xdr:colOff>
      <xdr:row>41</xdr:row>
      <xdr:rowOff>156935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712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129012</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156935</xdr:rowOff>
    </xdr:from>
    <xdr:to>
      <xdr:col>82</xdr:col>
      <xdr:colOff>196850</xdr:colOff>
      <xdr:row>41</xdr:row>
      <xdr:rowOff>156935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28320</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1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113393</xdr:rowOff>
    </xdr:from>
    <xdr:to>
      <xdr:col>82</xdr:col>
      <xdr:colOff>196850</xdr:colOff>
      <xdr:row>33</xdr:row>
      <xdr:rowOff>113393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7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148772</xdr:rowOff>
    </xdr:from>
    <xdr:to>
      <xdr:col>82</xdr:col>
      <xdr:colOff>107950</xdr:colOff>
      <xdr:row>34</xdr:row>
      <xdr:rowOff>148772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5978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78213</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42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106136</xdr:rowOff>
    </xdr:from>
    <xdr:to>
      <xdr:col>82</xdr:col>
      <xdr:colOff>158750</xdr:colOff>
      <xdr:row>38</xdr:row>
      <xdr:rowOff>36286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148772</xdr:rowOff>
    </xdr:from>
    <xdr:to>
      <xdr:col>78</xdr:col>
      <xdr:colOff>69850</xdr:colOff>
      <xdr:row>36</xdr:row>
      <xdr:rowOff>1814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5978072"/>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40822</xdr:rowOff>
    </xdr:from>
    <xdr:to>
      <xdr:col>78</xdr:col>
      <xdr:colOff>120650</xdr:colOff>
      <xdr:row>37</xdr:row>
      <xdr:rowOff>142422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127199</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151493</xdr:rowOff>
    </xdr:from>
    <xdr:to>
      <xdr:col>73</xdr:col>
      <xdr:colOff>180975</xdr:colOff>
      <xdr:row>36</xdr:row>
      <xdr:rowOff>1814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152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53522</xdr:rowOff>
    </xdr:from>
    <xdr:to>
      <xdr:col>69</xdr:col>
      <xdr:colOff>92075</xdr:colOff>
      <xdr:row>35</xdr:row>
      <xdr:rowOff>151493</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0542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29936</xdr:rowOff>
    </xdr:from>
    <xdr:to>
      <xdr:col>69</xdr:col>
      <xdr:colOff>142875</xdr:colOff>
      <xdr:row>37</xdr:row>
      <xdr:rowOff>131536</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116312</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59872</xdr:rowOff>
    </xdr:from>
    <xdr:to>
      <xdr:col>65</xdr:col>
      <xdr:colOff>53975</xdr:colOff>
      <xdr:row>36</xdr:row>
      <xdr:rowOff>161472</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146249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97972</xdr:rowOff>
    </xdr:from>
    <xdr:to>
      <xdr:col>82</xdr:col>
      <xdr:colOff>158750</xdr:colOff>
      <xdr:row>35</xdr:row>
      <xdr:rowOff>28122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114499</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97972</xdr:rowOff>
    </xdr:from>
    <xdr:to>
      <xdr:col>78</xdr:col>
      <xdr:colOff>120650</xdr:colOff>
      <xdr:row>35</xdr:row>
      <xdr:rowOff>28122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38299</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69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122464</xdr:rowOff>
    </xdr:from>
    <xdr:to>
      <xdr:col>74</xdr:col>
      <xdr:colOff>31750</xdr:colOff>
      <xdr:row>36</xdr:row>
      <xdr:rowOff>52614</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62791</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100693</xdr:rowOff>
    </xdr:from>
    <xdr:to>
      <xdr:col>69</xdr:col>
      <xdr:colOff>142875</xdr:colOff>
      <xdr:row>36</xdr:row>
      <xdr:rowOff>30843</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41020</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2722</xdr:rowOff>
    </xdr:from>
    <xdr:to>
      <xdr:col>65</xdr:col>
      <xdr:colOff>53975</xdr:colOff>
      <xdr:row>35</xdr:row>
      <xdr:rowOff>104322</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114499</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400"/>
            </a:lnSpc>
          </a:pPr>
          <a:r>
            <a:rPr lang="ja-JP" altLang="ja-JP" sz="1100" b="0" i="0" baseline="0">
              <a:solidFill>
                <a:schemeClr val="dk1"/>
              </a:solidFill>
              <a:effectLst/>
              <a:latin typeface="+mn-lt"/>
              <a:ea typeface="+mn-ea"/>
              <a:cs typeface="+mn-cs"/>
            </a:rPr>
            <a:t>　公債費の経常収支比率は</a:t>
          </a:r>
          <a:r>
            <a:rPr lang="en-US" altLang="ja-JP" sz="1100" b="0" i="0" baseline="0">
              <a:solidFill>
                <a:schemeClr val="dk1"/>
              </a:solidFill>
              <a:effectLst/>
              <a:latin typeface="+mn-lt"/>
              <a:ea typeface="+mn-ea"/>
              <a:cs typeface="+mn-cs"/>
            </a:rPr>
            <a:t>24.7</a:t>
          </a:r>
          <a:r>
            <a:rPr lang="ja-JP" altLang="ja-JP" sz="1100" b="0" i="0" baseline="0">
              <a:solidFill>
                <a:schemeClr val="dk1"/>
              </a:solidFill>
              <a:effectLst/>
              <a:latin typeface="+mn-lt"/>
              <a:ea typeface="+mn-ea"/>
              <a:cs typeface="+mn-cs"/>
            </a:rPr>
            <a:t>％で、全国平均</a:t>
          </a:r>
          <a:r>
            <a:rPr lang="en-US" altLang="ja-JP" sz="1100" b="0" i="0" baseline="0">
              <a:solidFill>
                <a:schemeClr val="dk1"/>
              </a:solidFill>
              <a:effectLst/>
              <a:latin typeface="+mn-lt"/>
              <a:ea typeface="+mn-ea"/>
              <a:cs typeface="+mn-cs"/>
            </a:rPr>
            <a:t>16.0</a:t>
          </a:r>
          <a:r>
            <a:rPr lang="ja-JP" altLang="ja-JP" sz="1100" b="0" i="0" baseline="0">
              <a:solidFill>
                <a:schemeClr val="dk1"/>
              </a:solidFill>
              <a:effectLst/>
              <a:latin typeface="+mn-lt"/>
              <a:ea typeface="+mn-ea"/>
              <a:cs typeface="+mn-cs"/>
            </a:rPr>
            <a:t>％及び県平均</a:t>
          </a:r>
          <a:r>
            <a:rPr lang="en-US" altLang="ja-JP" sz="1100" b="0" i="0" baseline="0">
              <a:solidFill>
                <a:schemeClr val="dk1"/>
              </a:solidFill>
              <a:effectLst/>
              <a:latin typeface="+mn-lt"/>
              <a:ea typeface="+mn-ea"/>
              <a:cs typeface="+mn-cs"/>
            </a:rPr>
            <a:t>18.0</a:t>
          </a:r>
          <a:r>
            <a:rPr lang="ja-JP" altLang="ja-JP" sz="1100" b="0" i="0" baseline="0">
              <a:solidFill>
                <a:schemeClr val="dk1"/>
              </a:solidFill>
              <a:effectLst/>
              <a:latin typeface="+mn-lt"/>
              <a:ea typeface="+mn-ea"/>
              <a:cs typeface="+mn-cs"/>
            </a:rPr>
            <a:t>％を大きく上回っており、類似団体平均</a:t>
          </a:r>
          <a:r>
            <a:rPr lang="en-US" altLang="ja-JP" sz="1100" b="0" i="0" baseline="0">
              <a:solidFill>
                <a:schemeClr val="dk1"/>
              </a:solidFill>
              <a:effectLst/>
              <a:latin typeface="+mn-lt"/>
              <a:ea typeface="+mn-ea"/>
              <a:cs typeface="+mn-cs"/>
            </a:rPr>
            <a:t>17.5</a:t>
          </a:r>
          <a:r>
            <a:rPr lang="ja-JP" altLang="ja-JP" sz="1100" b="0" i="0" baseline="0">
              <a:solidFill>
                <a:schemeClr val="dk1"/>
              </a:solidFill>
              <a:effectLst/>
              <a:latin typeface="+mn-lt"/>
              <a:ea typeface="+mn-ea"/>
              <a:cs typeface="+mn-cs"/>
            </a:rPr>
            <a:t>％と比較しても高くなっている。</a:t>
          </a:r>
          <a:endParaRPr lang="ja-JP" altLang="ja-JP" sz="1400">
            <a:effectLst/>
          </a:endParaRPr>
        </a:p>
        <a:p>
          <a:pPr eaLnBrk="1" fontAlgn="auto" latinLnBrk="0" hangingPunct="1">
            <a:lnSpc>
              <a:spcPts val="1400"/>
            </a:lnSpc>
          </a:pPr>
          <a:r>
            <a:rPr lang="ja-JP" altLang="ja-JP" sz="1100" b="0" i="0" baseline="0">
              <a:solidFill>
                <a:schemeClr val="dk1"/>
              </a:solidFill>
              <a:effectLst/>
              <a:latin typeface="+mn-lt"/>
              <a:ea typeface="+mn-ea"/>
              <a:cs typeface="+mn-cs"/>
            </a:rPr>
            <a:t>　地方債を伴う事業については、特に緊急性・重要性を考慮しながら優先順位をつけて計画的な実施に努めており、地方債残高は合併当初と比較すると、約</a:t>
          </a:r>
          <a:r>
            <a:rPr lang="en-US" altLang="ja-JP" sz="1100" b="0" i="0" baseline="0">
              <a:solidFill>
                <a:schemeClr val="dk1"/>
              </a:solidFill>
              <a:effectLst/>
              <a:latin typeface="+mn-lt"/>
              <a:ea typeface="+mn-ea"/>
              <a:cs typeface="+mn-cs"/>
            </a:rPr>
            <a:t>110</a:t>
          </a:r>
          <a:r>
            <a:rPr lang="ja-JP" altLang="ja-JP" sz="1100" b="0" i="0" baseline="0">
              <a:solidFill>
                <a:schemeClr val="dk1"/>
              </a:solidFill>
              <a:effectLst/>
              <a:latin typeface="+mn-lt"/>
              <a:ea typeface="+mn-ea"/>
              <a:cs typeface="+mn-cs"/>
            </a:rPr>
            <a:t>億円減少（</a:t>
          </a:r>
          <a:r>
            <a:rPr lang="en-US" altLang="ja-JP" sz="1100" b="0" i="0" baseline="0">
              <a:solidFill>
                <a:schemeClr val="dk1"/>
              </a:solidFill>
              <a:effectLst/>
              <a:latin typeface="+mn-lt"/>
              <a:ea typeface="+mn-ea"/>
              <a:cs typeface="+mn-cs"/>
            </a:rPr>
            <a:t>26,529,262</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15,479,751</a:t>
          </a:r>
          <a:r>
            <a:rPr lang="ja-JP" altLang="ja-JP" sz="1100" b="0" i="0" baseline="0">
              <a:solidFill>
                <a:schemeClr val="dk1"/>
              </a:solidFill>
              <a:effectLst/>
              <a:latin typeface="+mn-lt"/>
              <a:ea typeface="+mn-ea"/>
              <a:cs typeface="+mn-cs"/>
            </a:rPr>
            <a:t>千円）している。また、大型ハコモノ建設にも目途がつき、今後は減少していく見込みであるが、引き続き、選択と集中による投資的経費の縮減を図るなど、将来に負担を残さないような財政運営を行う。</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80</xdr:row>
      <xdr:rowOff>121557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4550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93634</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380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121557</xdr:rowOff>
    </xdr:from>
    <xdr:to>
      <xdr:col>24</xdr:col>
      <xdr:colOff>114300</xdr:colOff>
      <xdr:row>80</xdr:row>
      <xdr:rowOff>121557</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383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99786</xdr:rowOff>
    </xdr:from>
    <xdr:to>
      <xdr:col>24</xdr:col>
      <xdr:colOff>25400</xdr:colOff>
      <xdr:row>80</xdr:row>
      <xdr:rowOff>121557</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987800" y="138157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160762</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2848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144235</xdr:rowOff>
    </xdr:from>
    <xdr:to>
      <xdr:col>24</xdr:col>
      <xdr:colOff>76200</xdr:colOff>
      <xdr:row>76</xdr:row>
      <xdr:rowOff>74386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0029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99786</xdr:rowOff>
    </xdr:from>
    <xdr:to>
      <xdr:col>19</xdr:col>
      <xdr:colOff>187325</xdr:colOff>
      <xdr:row>81</xdr:row>
      <xdr:rowOff>91621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3098800" y="13815786"/>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111578</xdr:rowOff>
    </xdr:from>
    <xdr:to>
      <xdr:col>20</xdr:col>
      <xdr:colOff>38100</xdr:colOff>
      <xdr:row>76</xdr:row>
      <xdr:rowOff>41728</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29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51905</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73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121557</xdr:rowOff>
    </xdr:from>
    <xdr:to>
      <xdr:col>15</xdr:col>
      <xdr:colOff>98425</xdr:colOff>
      <xdr:row>81</xdr:row>
      <xdr:rowOff>91621</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2209800" y="13837557"/>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38100</xdr:rowOff>
    </xdr:from>
    <xdr:to>
      <xdr:col>15</xdr:col>
      <xdr:colOff>149225</xdr:colOff>
      <xdr:row>76</xdr:row>
      <xdr:rowOff>139700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107950</xdr:rowOff>
    </xdr:from>
    <xdr:to>
      <xdr:col>11</xdr:col>
      <xdr:colOff>9525</xdr:colOff>
      <xdr:row>80</xdr:row>
      <xdr:rowOff>121557</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a:off x="1320800" y="136525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155320</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133548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70757</xdr:rowOff>
    </xdr:from>
    <xdr:to>
      <xdr:col>24</xdr:col>
      <xdr:colOff>76200</xdr:colOff>
      <xdr:row>81</xdr:row>
      <xdr:rowOff>907</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7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150784</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369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48986</xdr:rowOff>
    </xdr:from>
    <xdr:to>
      <xdr:col>20</xdr:col>
      <xdr:colOff>38100</xdr:colOff>
      <xdr:row>80</xdr:row>
      <xdr:rowOff>150586</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135363</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385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40821</xdr:rowOff>
    </xdr:from>
    <xdr:to>
      <xdr:col>15</xdr:col>
      <xdr:colOff>149225</xdr:colOff>
      <xdr:row>81</xdr:row>
      <xdr:rowOff>142421</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9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127198</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401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70757</xdr:rowOff>
    </xdr:from>
    <xdr:to>
      <xdr:col>11</xdr:col>
      <xdr:colOff>60325</xdr:colOff>
      <xdr:row>81</xdr:row>
      <xdr:rowOff>907</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7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157134</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38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57150</xdr:rowOff>
    </xdr:from>
    <xdr:to>
      <xdr:col>6</xdr:col>
      <xdr:colOff>171450</xdr:colOff>
      <xdr:row>79</xdr:row>
      <xdr:rowOff>158750</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143527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公債費以外の経費に係る経常収支比率は、類似団体、全国及び県平均を共に下回っている。比率を押し上げる要因としては、人件費、物件費が主なものである。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人件費については、職員の定員管理や給与の適正化、物件費については、施設の統廃合や更なる経費節減に努め、比率上昇の抑制に努める。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a:extLst>
            <a:ext uri="{FF2B5EF4-FFF2-40B4-BE49-F238E27FC236}">
              <a16:creationId xmlns:a16="http://schemas.microsoft.com/office/drawing/2014/main" id="{00000000-0008-0000-0400-0000B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61685</xdr:rowOff>
    </xdr:from>
    <xdr:to>
      <xdr:col>82</xdr:col>
      <xdr:colOff>107950</xdr:colOff>
      <xdr:row>81</xdr:row>
      <xdr:rowOff>53521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6510000" y="124060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25598</xdr:rowOff>
    </xdr:from>
    <xdr:ext cx="762000" cy="259045"/>
    <xdr:sp macro="" textlink="">
      <xdr:nvSpPr>
        <xdr:cNvPr id="438" name="公債費以外最小値テキスト">
          <a:extLst>
            <a:ext uri="{FF2B5EF4-FFF2-40B4-BE49-F238E27FC236}">
              <a16:creationId xmlns:a16="http://schemas.microsoft.com/office/drawing/2014/main" id="{00000000-0008-0000-0400-0000B6010000}"/>
            </a:ext>
          </a:extLst>
        </xdr:cNvPr>
        <xdr:cNvSpPr txBox="1"/>
      </xdr:nvSpPr>
      <xdr:spPr>
        <a:xfrm>
          <a:off x="16598900" y="1391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53521</xdr:rowOff>
    </xdr:from>
    <xdr:to>
      <xdr:col>82</xdr:col>
      <xdr:colOff>196850</xdr:colOff>
      <xdr:row>81</xdr:row>
      <xdr:rowOff>53521</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394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148062</xdr:rowOff>
    </xdr:from>
    <xdr:ext cx="762000" cy="259045"/>
    <xdr:sp macro="" textlink="">
      <xdr:nvSpPr>
        <xdr:cNvPr id="440" name="公債費以外最大値テキスト">
          <a:extLst>
            <a:ext uri="{FF2B5EF4-FFF2-40B4-BE49-F238E27FC236}">
              <a16:creationId xmlns:a16="http://schemas.microsoft.com/office/drawing/2014/main" id="{00000000-0008-0000-0400-0000B8010000}"/>
            </a:ext>
          </a:extLst>
        </xdr:cNvPr>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61685</xdr:rowOff>
    </xdr:from>
    <xdr:to>
      <xdr:col>82</xdr:col>
      <xdr:colOff>196850</xdr:colOff>
      <xdr:row>72</xdr:row>
      <xdr:rowOff>61685</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167822</xdr:rowOff>
    </xdr:from>
    <xdr:to>
      <xdr:col>82</xdr:col>
      <xdr:colOff>107950</xdr:colOff>
      <xdr:row>74</xdr:row>
      <xdr:rowOff>127000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5671800" y="126836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40113</xdr:rowOff>
    </xdr:from>
    <xdr:ext cx="762000" cy="259045"/>
    <xdr:sp macro="" textlink="">
      <xdr:nvSpPr>
        <xdr:cNvPr id="443" name="公債費以外平均値テキスト">
          <a:extLst>
            <a:ext uri="{FF2B5EF4-FFF2-40B4-BE49-F238E27FC236}">
              <a16:creationId xmlns:a16="http://schemas.microsoft.com/office/drawing/2014/main" id="{00000000-0008-0000-0400-0000BB010000}"/>
            </a:ext>
          </a:extLst>
        </xdr:cNvPr>
        <xdr:cNvSpPr txBox="1"/>
      </xdr:nvSpPr>
      <xdr:spPr>
        <a:xfrm>
          <a:off x="16598900" y="13241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68036</xdr:rowOff>
    </xdr:from>
    <xdr:to>
      <xdr:col>82</xdr:col>
      <xdr:colOff>158750</xdr:colOff>
      <xdr:row>77</xdr:row>
      <xdr:rowOff>169636</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64592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167822</xdr:rowOff>
    </xdr:from>
    <xdr:to>
      <xdr:col>78</xdr:col>
      <xdr:colOff>69850</xdr:colOff>
      <xdr:row>79</xdr:row>
      <xdr:rowOff>135164</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4782800" y="12683672"/>
          <a:ext cx="889000" cy="99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59872</xdr:rowOff>
    </xdr:from>
    <xdr:to>
      <xdr:col>78</xdr:col>
      <xdr:colOff>120650</xdr:colOff>
      <xdr:row>74</xdr:row>
      <xdr:rowOff>161472</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5621000" y="1274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146249</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83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143329</xdr:rowOff>
    </xdr:from>
    <xdr:to>
      <xdr:col>73</xdr:col>
      <xdr:colOff>180975</xdr:colOff>
      <xdr:row>79</xdr:row>
      <xdr:rowOff>135164</xdr:rowOff>
    </xdr:to>
    <xdr:cxnSp macro="">
      <xdr:nvCxnSpPr>
        <xdr:cNvPr id="448" name="直線コネクタ 447">
          <a:extLst>
            <a:ext uri="{FF2B5EF4-FFF2-40B4-BE49-F238E27FC236}">
              <a16:creationId xmlns:a16="http://schemas.microsoft.com/office/drawing/2014/main" id="{00000000-0008-0000-0400-0000C0010000}"/>
            </a:ext>
          </a:extLst>
        </xdr:cNvPr>
        <xdr:cNvCxnSpPr/>
      </xdr:nvCxnSpPr>
      <xdr:spPr>
        <a:xfrm>
          <a:off x="13893800" y="135164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27214</xdr:rowOff>
    </xdr:from>
    <xdr:to>
      <xdr:col>74</xdr:col>
      <xdr:colOff>31750</xdr:colOff>
      <xdr:row>78</xdr:row>
      <xdr:rowOff>128814</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4732000" y="1340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138991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16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78</xdr:row>
      <xdr:rowOff>143329</xdr:rowOff>
    </xdr:to>
    <xdr:cxnSp macro="">
      <xdr:nvCxnSpPr>
        <xdr:cNvPr id="451" name="直線コネクタ 450">
          <a:extLst>
            <a:ext uri="{FF2B5EF4-FFF2-40B4-BE49-F238E27FC236}">
              <a16:creationId xmlns:a16="http://schemas.microsoft.com/office/drawing/2014/main" id="{00000000-0008-0000-0400-0000C3010000}"/>
            </a:ext>
          </a:extLst>
        </xdr:cNvPr>
        <xdr:cNvCxnSpPr/>
      </xdr:nvCxnSpPr>
      <xdr:spPr>
        <a:xfrm>
          <a:off x="13004800" y="13157200"/>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133350</xdr:rowOff>
    </xdr:from>
    <xdr:to>
      <xdr:col>69</xdr:col>
      <xdr:colOff>142875</xdr:colOff>
      <xdr:row>80</xdr:row>
      <xdr:rowOff>63500</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3843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48277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54" name="フローチャート: 判断 453">
          <a:extLst>
            <a:ext uri="{FF2B5EF4-FFF2-40B4-BE49-F238E27FC236}">
              <a16:creationId xmlns:a16="http://schemas.microsoft.com/office/drawing/2014/main" id="{00000000-0008-0000-0400-0000C6010000}"/>
            </a:ext>
          </a:extLst>
        </xdr:cNvPr>
        <xdr:cNvSpPr/>
      </xdr:nvSpPr>
      <xdr:spPr>
        <a:xfrm>
          <a:off x="12954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76200</xdr:rowOff>
    </xdr:from>
    <xdr:to>
      <xdr:col>82</xdr:col>
      <xdr:colOff>158750</xdr:colOff>
      <xdr:row>75</xdr:row>
      <xdr:rowOff>6350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6459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92727</xdr:rowOff>
    </xdr:from>
    <xdr:ext cx="762000" cy="259045"/>
    <xdr:sp macro="" textlink="">
      <xdr:nvSpPr>
        <xdr:cNvPr id="462" name="公債費以外該当値テキスト">
          <a:extLst>
            <a:ext uri="{FF2B5EF4-FFF2-40B4-BE49-F238E27FC236}">
              <a16:creationId xmlns:a16="http://schemas.microsoft.com/office/drawing/2014/main" id="{00000000-0008-0000-0400-0000CE010000}"/>
            </a:ext>
          </a:extLst>
        </xdr:cNvPr>
        <xdr:cNvSpPr txBox="1"/>
      </xdr:nvSpPr>
      <xdr:spPr>
        <a:xfrm>
          <a:off x="16598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117022</xdr:rowOff>
    </xdr:from>
    <xdr:to>
      <xdr:col>78</xdr:col>
      <xdr:colOff>120650</xdr:colOff>
      <xdr:row>74</xdr:row>
      <xdr:rowOff>47172</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5621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57349</xdr:rowOff>
    </xdr:from>
    <xdr:ext cx="7366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5290800" y="1240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84364</xdr:rowOff>
    </xdr:from>
    <xdr:to>
      <xdr:col>74</xdr:col>
      <xdr:colOff>31750</xdr:colOff>
      <xdr:row>80</xdr:row>
      <xdr:rowOff>14514</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4732000" y="136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170741</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4401800" y="137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92529</xdr:rowOff>
    </xdr:from>
    <xdr:to>
      <xdr:col>69</xdr:col>
      <xdr:colOff>142875</xdr:colOff>
      <xdr:row>79</xdr:row>
      <xdr:rowOff>22679</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38430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32856</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3512800" y="1323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69" name="楕円 468">
          <a:extLst>
            <a:ext uri="{FF2B5EF4-FFF2-40B4-BE49-F238E27FC236}">
              <a16:creationId xmlns:a16="http://schemas.microsoft.com/office/drawing/2014/main" id="{00000000-0008-0000-0400-0000D5010000}"/>
            </a:ext>
          </a:extLst>
        </xdr:cNvPr>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70" name="テキスト ボックス 469">
          <a:extLst>
            <a:ext uri="{FF2B5EF4-FFF2-40B4-BE49-F238E27FC236}">
              <a16:creationId xmlns:a16="http://schemas.microsoft.com/office/drawing/2014/main" id="{00000000-0008-0000-0400-0000D6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26588</xdr:rowOff>
    </xdr:from>
    <xdr:to>
      <xdr:col>29</xdr:col>
      <xdr:colOff>127000</xdr:colOff>
      <xdr:row>20</xdr:row>
      <xdr:rowOff>18415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163"/>
          <a:ext cx="0" cy="15348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161942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18415</xdr:rowOff>
    </xdr:from>
    <xdr:to>
      <xdr:col>30</xdr:col>
      <xdr:colOff>25400</xdr:colOff>
      <xdr:row>20</xdr:row>
      <xdr:rowOff>18415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950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112965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26588</xdr:rowOff>
    </xdr:from>
    <xdr:to>
      <xdr:col>30</xdr:col>
      <xdr:colOff>25400</xdr:colOff>
      <xdr:row>11</xdr:row>
      <xdr:rowOff>26588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1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26588</xdr:rowOff>
    </xdr:from>
    <xdr:to>
      <xdr:col>29</xdr:col>
      <xdr:colOff>127000</xdr:colOff>
      <xdr:row>12</xdr:row>
      <xdr:rowOff>29312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1960163"/>
          <a:ext cx="647700" cy="174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56621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4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84544</xdr:rowOff>
    </xdr:from>
    <xdr:to>
      <xdr:col>29</xdr:col>
      <xdr:colOff>177800</xdr:colOff>
      <xdr:row>17</xdr:row>
      <xdr:rowOff>14694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75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29312</xdr:rowOff>
    </xdr:from>
    <xdr:to>
      <xdr:col>26</xdr:col>
      <xdr:colOff>50800</xdr:colOff>
      <xdr:row>12</xdr:row>
      <xdr:rowOff>148355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134337"/>
          <a:ext cx="698500" cy="119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164668</xdr:rowOff>
    </xdr:from>
    <xdr:to>
      <xdr:col>26</xdr:col>
      <xdr:colOff>101600</xdr:colOff>
      <xdr:row>17</xdr:row>
      <xdr:rowOff>94818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55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79595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4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148355</xdr:rowOff>
    </xdr:from>
    <xdr:to>
      <xdr:col>22</xdr:col>
      <xdr:colOff>114300</xdr:colOff>
      <xdr:row>14</xdr:row>
      <xdr:rowOff>113303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253380"/>
          <a:ext cx="698500" cy="307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111804</xdr:rowOff>
    </xdr:from>
    <xdr:to>
      <xdr:col>22</xdr:col>
      <xdr:colOff>165100</xdr:colOff>
      <xdr:row>18</xdr:row>
      <xdr:rowOff>41954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40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26731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6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113303</xdr:rowOff>
    </xdr:from>
    <xdr:to>
      <xdr:col>18</xdr:col>
      <xdr:colOff>177800</xdr:colOff>
      <xdr:row>15</xdr:row>
      <xdr:rowOff>13538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61228"/>
          <a:ext cx="698500" cy="71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31585</xdr:rowOff>
    </xdr:from>
    <xdr:to>
      <xdr:col>19</xdr:col>
      <xdr:colOff>38100</xdr:colOff>
      <xdr:row>18</xdr:row>
      <xdr:rowOff>133185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65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117962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5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74581</xdr:rowOff>
    </xdr:from>
    <xdr:to>
      <xdr:col>15</xdr:col>
      <xdr:colOff>101600</xdr:colOff>
      <xdr:row>19</xdr:row>
      <xdr:rowOff>4731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208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160958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9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10</xdr:row>
      <xdr:rowOff>147238</xdr:rowOff>
    </xdr:from>
    <xdr:to>
      <xdr:col>29</xdr:col>
      <xdr:colOff>177800</xdr:colOff>
      <xdr:row>11</xdr:row>
      <xdr:rowOff>77388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1909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93915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185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149962</xdr:rowOff>
    </xdr:from>
    <xdr:to>
      <xdr:col>26</xdr:col>
      <xdr:colOff>101600</xdr:colOff>
      <xdr:row>12</xdr:row>
      <xdr:rowOff>80112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083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90289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852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97555</xdr:rowOff>
    </xdr:from>
    <xdr:to>
      <xdr:col>22</xdr:col>
      <xdr:colOff>165100</xdr:colOff>
      <xdr:row>13</xdr:row>
      <xdr:rowOff>27705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202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37882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97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62503</xdr:rowOff>
    </xdr:from>
    <xdr:to>
      <xdr:col>19</xdr:col>
      <xdr:colOff>38100</xdr:colOff>
      <xdr:row>14</xdr:row>
      <xdr:rowOff>164103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10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2830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134188</xdr:rowOff>
    </xdr:from>
    <xdr:to>
      <xdr:col>15</xdr:col>
      <xdr:colOff>101600</xdr:colOff>
      <xdr:row>15</xdr:row>
      <xdr:rowOff>64338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82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74515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5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31255</xdr:rowOff>
    </xdr:from>
    <xdr:to>
      <xdr:col>29</xdr:col>
      <xdr:colOff>127000</xdr:colOff>
      <xdr:row>38</xdr:row>
      <xdr:rowOff>83795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98705"/>
          <a:ext cx="0" cy="12526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55872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52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83795</xdr:rowOff>
    </xdr:from>
    <xdr:to>
      <xdr:col>30</xdr:col>
      <xdr:colOff>25400</xdr:colOff>
      <xdr:row>38</xdr:row>
      <xdr:rowOff>83795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551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117632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604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31255</xdr:rowOff>
    </xdr:from>
    <xdr:to>
      <xdr:col>30</xdr:col>
      <xdr:colOff>25400</xdr:colOff>
      <xdr:row>34</xdr:row>
      <xdr:rowOff>31255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987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153060</xdr:rowOff>
    </xdr:from>
    <xdr:to>
      <xdr:col>29</xdr:col>
      <xdr:colOff>127000</xdr:colOff>
      <xdr:row>34</xdr:row>
      <xdr:rowOff>271590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420510"/>
          <a:ext cx="647700" cy="118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80357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0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108280</xdr:rowOff>
    </xdr:from>
    <xdr:to>
      <xdr:col>29</xdr:col>
      <xdr:colOff>177800</xdr:colOff>
      <xdr:row>35</xdr:row>
      <xdr:rowOff>209880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18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271590</xdr:rowOff>
    </xdr:from>
    <xdr:to>
      <xdr:col>26</xdr:col>
      <xdr:colOff>50800</xdr:colOff>
      <xdr:row>35</xdr:row>
      <xdr:rowOff>28626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539040"/>
          <a:ext cx="698500" cy="99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160134</xdr:rowOff>
    </xdr:from>
    <xdr:to>
      <xdr:col>26</xdr:col>
      <xdr:colOff>101600</xdr:colOff>
      <xdr:row>35</xdr:row>
      <xdr:rowOff>261734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704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246511</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5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28626</xdr:rowOff>
    </xdr:from>
    <xdr:to>
      <xdr:col>22</xdr:col>
      <xdr:colOff>114300</xdr:colOff>
      <xdr:row>35</xdr:row>
      <xdr:rowOff>163995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638976"/>
          <a:ext cx="698500" cy="135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182118</xdr:rowOff>
    </xdr:from>
    <xdr:to>
      <xdr:col>22</xdr:col>
      <xdr:colOff>165100</xdr:colOff>
      <xdr:row>35</xdr:row>
      <xdr:rowOff>283718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92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268495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163995</xdr:rowOff>
    </xdr:from>
    <xdr:to>
      <xdr:col>18</xdr:col>
      <xdr:colOff>177800</xdr:colOff>
      <xdr:row>36</xdr:row>
      <xdr:rowOff>111569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774345"/>
          <a:ext cx="698500" cy="290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179108</xdr:rowOff>
    </xdr:from>
    <xdr:to>
      <xdr:col>19</xdr:col>
      <xdr:colOff>38100</xdr:colOff>
      <xdr:row>35</xdr:row>
      <xdr:rowOff>280708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894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265485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7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251537</xdr:rowOff>
    </xdr:from>
    <xdr:to>
      <xdr:col>15</xdr:col>
      <xdr:colOff>101600</xdr:colOff>
      <xdr:row>36</xdr:row>
      <xdr:rowOff>10237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61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20414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3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102260</xdr:rowOff>
    </xdr:from>
    <xdr:to>
      <xdr:col>29</xdr:col>
      <xdr:colOff>177800</xdr:colOff>
      <xdr:row>34</xdr:row>
      <xdr:rowOff>203860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369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10837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278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220790</xdr:rowOff>
    </xdr:from>
    <xdr:to>
      <xdr:col>26</xdr:col>
      <xdr:colOff>101600</xdr:colOff>
      <xdr:row>34</xdr:row>
      <xdr:rowOff>322390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488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332567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25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320726</xdr:rowOff>
    </xdr:from>
    <xdr:to>
      <xdr:col>22</xdr:col>
      <xdr:colOff>165100</xdr:colOff>
      <xdr:row>35</xdr:row>
      <xdr:rowOff>79426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88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89603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113195</xdr:rowOff>
    </xdr:from>
    <xdr:to>
      <xdr:col>19</xdr:col>
      <xdr:colOff>38100</xdr:colOff>
      <xdr:row>35</xdr:row>
      <xdr:rowOff>214795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23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224972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9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60769</xdr:rowOff>
    </xdr:from>
    <xdr:to>
      <xdr:col>15</xdr:col>
      <xdr:colOff>101600</xdr:colOff>
      <xdr:row>36</xdr:row>
      <xdr:rowOff>162369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14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147146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00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19,575
19,470
238.99
16,828,985
16,023,287
700,453
9,450,877
15,479,751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120561</xdr:rowOff>
    </xdr:from>
    <xdr:to>
      <xdr:col>24</xdr:col>
      <xdr:colOff>62865</xdr:colOff>
      <xdr:row>38</xdr:row>
      <xdr:rowOff>106832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4061"/>
          <a:ext cx="1270" cy="1357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110659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106832</xdr:rowOff>
    </xdr:from>
    <xdr:to>
      <xdr:col>24</xdr:col>
      <xdr:colOff>152400</xdr:colOff>
      <xdr:row>38</xdr:row>
      <xdr:rowOff>106832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67238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3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120561</xdr:rowOff>
    </xdr:from>
    <xdr:to>
      <xdr:col>24</xdr:col>
      <xdr:colOff>152400</xdr:colOff>
      <xdr:row>30</xdr:row>
      <xdr:rowOff>120561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120561</xdr:rowOff>
    </xdr:from>
    <xdr:to>
      <xdr:col>24</xdr:col>
      <xdr:colOff>63500</xdr:colOff>
      <xdr:row>31</xdr:row>
      <xdr:rowOff>57379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264061"/>
          <a:ext cx="838200" cy="10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119664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9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141237</xdr:rowOff>
    </xdr:from>
    <xdr:to>
      <xdr:col>24</xdr:col>
      <xdr:colOff>114300</xdr:colOff>
      <xdr:row>35</xdr:row>
      <xdr:rowOff>71387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57379</xdr:rowOff>
    </xdr:from>
    <xdr:to>
      <xdr:col>19</xdr:col>
      <xdr:colOff>177800</xdr:colOff>
      <xdr:row>31</xdr:row>
      <xdr:rowOff>152514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372329"/>
          <a:ext cx="889000" cy="9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15253</xdr:rowOff>
    </xdr:from>
    <xdr:to>
      <xdr:col>20</xdr:col>
      <xdr:colOff>38100</xdr:colOff>
      <xdr:row>35</xdr:row>
      <xdr:rowOff>116853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107980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152514</xdr:rowOff>
    </xdr:from>
    <xdr:to>
      <xdr:col>15</xdr:col>
      <xdr:colOff>50800</xdr:colOff>
      <xdr:row>34</xdr:row>
      <xdr:rowOff>19202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467464"/>
          <a:ext cx="889000" cy="38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70015</xdr:rowOff>
    </xdr:from>
    <xdr:to>
      <xdr:col>15</xdr:col>
      <xdr:colOff>101600</xdr:colOff>
      <xdr:row>36</xdr:row>
      <xdr:rowOff>165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7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162742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63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7798</xdr:rowOff>
    </xdr:from>
    <xdr:to>
      <xdr:col>10</xdr:col>
      <xdr:colOff>114300</xdr:colOff>
      <xdr:row>34</xdr:row>
      <xdr:rowOff>19202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837098"/>
          <a:ext cx="889000" cy="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2311</xdr:rowOff>
    </xdr:from>
    <xdr:to>
      <xdr:col>10</xdr:col>
      <xdr:colOff>165100</xdr:colOff>
      <xdr:row>36</xdr:row>
      <xdr:rowOff>103911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95038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6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9347</xdr:rowOff>
    </xdr:from>
    <xdr:to>
      <xdr:col>6</xdr:col>
      <xdr:colOff>38100</xdr:colOff>
      <xdr:row>36</xdr:row>
      <xdr:rowOff>110947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8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102074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7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69761</xdr:rowOff>
    </xdr:from>
    <xdr:to>
      <xdr:col>24</xdr:col>
      <xdr:colOff>114300</xdr:colOff>
      <xdr:row>30</xdr:row>
      <xdr:rowOff>171361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21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22788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16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6579</xdr:rowOff>
    </xdr:from>
    <xdr:to>
      <xdr:col>20</xdr:col>
      <xdr:colOff>38100</xdr:colOff>
      <xdr:row>31</xdr:row>
      <xdr:rowOff>108179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32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124706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09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101714</xdr:rowOff>
    </xdr:from>
    <xdr:to>
      <xdr:col>15</xdr:col>
      <xdr:colOff>101600</xdr:colOff>
      <xdr:row>32</xdr:row>
      <xdr:rowOff>31864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41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48391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19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139852</xdr:rowOff>
    </xdr:from>
    <xdr:to>
      <xdr:col>10</xdr:col>
      <xdr:colOff>165100</xdr:colOff>
      <xdr:row>34</xdr:row>
      <xdr:rowOff>70002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9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86529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7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128448</xdr:rowOff>
    </xdr:from>
    <xdr:to>
      <xdr:col>6</xdr:col>
      <xdr:colOff>38100</xdr:colOff>
      <xdr:row>34</xdr:row>
      <xdr:rowOff>58598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8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75125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56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106877</xdr:rowOff>
    </xdr:from>
    <xdr:to>
      <xdr:col>24</xdr:col>
      <xdr:colOff>62865</xdr:colOff>
      <xdr:row>58</xdr:row>
      <xdr:rowOff>122745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79377"/>
          <a:ext cx="1270" cy="1387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126572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122745</xdr:rowOff>
    </xdr:from>
    <xdr:to>
      <xdr:col>24</xdr:col>
      <xdr:colOff>152400</xdr:colOff>
      <xdr:row>58</xdr:row>
      <xdr:rowOff>122745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53554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5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106877</xdr:rowOff>
    </xdr:from>
    <xdr:to>
      <xdr:col>24</xdr:col>
      <xdr:colOff>152400</xdr:colOff>
      <xdr:row>50</xdr:row>
      <xdr:rowOff>106877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7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49746</xdr:rowOff>
    </xdr:from>
    <xdr:to>
      <xdr:col>24</xdr:col>
      <xdr:colOff>63500</xdr:colOff>
      <xdr:row>56</xdr:row>
      <xdr:rowOff>132832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479496"/>
          <a:ext cx="838200" cy="25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58735</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88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80308</xdr:rowOff>
    </xdr:from>
    <xdr:to>
      <xdr:col>24</xdr:col>
      <xdr:colOff>114300</xdr:colOff>
      <xdr:row>56</xdr:row>
      <xdr:rowOff>10458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1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132832</xdr:rowOff>
    </xdr:from>
    <xdr:to>
      <xdr:col>19</xdr:col>
      <xdr:colOff>177800</xdr:colOff>
      <xdr:row>57</xdr:row>
      <xdr:rowOff>108772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34032"/>
          <a:ext cx="889000" cy="14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59172</xdr:rowOff>
    </xdr:from>
    <xdr:to>
      <xdr:col>20</xdr:col>
      <xdr:colOff>38100</xdr:colOff>
      <xdr:row>56</xdr:row>
      <xdr:rowOff>160772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6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5849</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43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67052</xdr:rowOff>
    </xdr:from>
    <xdr:to>
      <xdr:col>15</xdr:col>
      <xdr:colOff>50800</xdr:colOff>
      <xdr:row>57</xdr:row>
      <xdr:rowOff>108772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839702"/>
          <a:ext cx="8890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479</xdr:rowOff>
    </xdr:from>
    <xdr:to>
      <xdr:col>15</xdr:col>
      <xdr:colOff>101600</xdr:colOff>
      <xdr:row>57</xdr:row>
      <xdr:rowOff>102079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118606</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548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67052</xdr:rowOff>
    </xdr:from>
    <xdr:to>
      <xdr:col>10</xdr:col>
      <xdr:colOff>114300</xdr:colOff>
      <xdr:row>57</xdr:row>
      <xdr:rowOff>87522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39702"/>
          <a:ext cx="889000" cy="2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45695</xdr:rowOff>
    </xdr:from>
    <xdr:to>
      <xdr:col>10</xdr:col>
      <xdr:colOff>165100</xdr:colOff>
      <xdr:row>58</xdr:row>
      <xdr:rowOff>147295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98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138422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1008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78604</xdr:rowOff>
    </xdr:from>
    <xdr:to>
      <xdr:col>6</xdr:col>
      <xdr:colOff>38100</xdr:colOff>
      <xdr:row>59</xdr:row>
      <xdr:rowOff>8754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1002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171331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1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170396</xdr:rowOff>
    </xdr:from>
    <xdr:to>
      <xdr:col>24</xdr:col>
      <xdr:colOff>114300</xdr:colOff>
      <xdr:row>55</xdr:row>
      <xdr:rowOff>100546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2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21823</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28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82032</xdr:rowOff>
    </xdr:from>
    <xdr:to>
      <xdr:col>20</xdr:col>
      <xdr:colOff>38100</xdr:colOff>
      <xdr:row>57</xdr:row>
      <xdr:rowOff>12182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3309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775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57972</xdr:rowOff>
    </xdr:from>
    <xdr:to>
      <xdr:col>15</xdr:col>
      <xdr:colOff>101600</xdr:colOff>
      <xdr:row>57</xdr:row>
      <xdr:rowOff>159572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150699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2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16252</xdr:rowOff>
    </xdr:from>
    <xdr:to>
      <xdr:col>10</xdr:col>
      <xdr:colOff>165100</xdr:colOff>
      <xdr:row>57</xdr:row>
      <xdr:rowOff>117852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8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134379</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56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36722</xdr:rowOff>
    </xdr:from>
    <xdr:to>
      <xdr:col>6</xdr:col>
      <xdr:colOff>38100</xdr:colOff>
      <xdr:row>57</xdr:row>
      <xdr:rowOff>138322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154849</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58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21148</xdr:rowOff>
    </xdr:from>
    <xdr:to>
      <xdr:col>24</xdr:col>
      <xdr:colOff>62865</xdr:colOff>
      <xdr:row>78</xdr:row>
      <xdr:rowOff>52649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94098"/>
          <a:ext cx="1270" cy="1231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56476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2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52649</xdr:rowOff>
    </xdr:from>
    <xdr:to>
      <xdr:col>24</xdr:col>
      <xdr:colOff>152400</xdr:colOff>
      <xdr:row>78</xdr:row>
      <xdr:rowOff>52649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25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139275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21148</xdr:rowOff>
    </xdr:from>
    <xdr:to>
      <xdr:col>24</xdr:col>
      <xdr:colOff>152400</xdr:colOff>
      <xdr:row>71</xdr:row>
      <xdr:rowOff>21148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99512</xdr:rowOff>
    </xdr:from>
    <xdr:to>
      <xdr:col>24</xdr:col>
      <xdr:colOff>63500</xdr:colOff>
      <xdr:row>77</xdr:row>
      <xdr:rowOff>110027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01162"/>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49735</xdr:rowOff>
    </xdr:from>
    <xdr:ext cx="534377"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737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26858</xdr:rowOff>
    </xdr:from>
    <xdr:to>
      <xdr:col>24</xdr:col>
      <xdr:colOff>114300</xdr:colOff>
      <xdr:row>75</xdr:row>
      <xdr:rowOff>128458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8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99512</xdr:rowOff>
    </xdr:from>
    <xdr:to>
      <xdr:col>19</xdr:col>
      <xdr:colOff>177800</xdr:colOff>
      <xdr:row>77</xdr:row>
      <xdr:rowOff>109662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01162"/>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167127</xdr:rowOff>
    </xdr:from>
    <xdr:to>
      <xdr:col>20</xdr:col>
      <xdr:colOff>38100</xdr:colOff>
      <xdr:row>75</xdr:row>
      <xdr:rowOff>97277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85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113804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30111" y="1262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109662</xdr:rowOff>
    </xdr:from>
    <xdr:to>
      <xdr:col>15</xdr:col>
      <xdr:colOff>50800</xdr:colOff>
      <xdr:row>77</xdr:row>
      <xdr:rowOff>150352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11312"/>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100970</xdr:rowOff>
    </xdr:from>
    <xdr:to>
      <xdr:col>15</xdr:col>
      <xdr:colOff>101600</xdr:colOff>
      <xdr:row>76</xdr:row>
      <xdr:rowOff>31121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47647</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41111" y="1273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150352</xdr:rowOff>
    </xdr:from>
    <xdr:to>
      <xdr:col>10</xdr:col>
      <xdr:colOff>114300</xdr:colOff>
      <xdr:row>77</xdr:row>
      <xdr:rowOff>153736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52002"/>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156063</xdr:rowOff>
    </xdr:from>
    <xdr:to>
      <xdr:col>10</xdr:col>
      <xdr:colOff>165100</xdr:colOff>
      <xdr:row>77</xdr:row>
      <xdr:rowOff>86213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102740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150347</xdr:rowOff>
    </xdr:from>
    <xdr:to>
      <xdr:col>6</xdr:col>
      <xdr:colOff>38100</xdr:colOff>
      <xdr:row>77</xdr:row>
      <xdr:rowOff>80497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8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97024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5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59227</xdr:rowOff>
    </xdr:from>
    <xdr:to>
      <xdr:col>24</xdr:col>
      <xdr:colOff>114300</xdr:colOff>
      <xdr:row>77</xdr:row>
      <xdr:rowOff>160827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6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145604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7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48712</xdr:rowOff>
    </xdr:from>
    <xdr:to>
      <xdr:col>20</xdr:col>
      <xdr:colOff>38100</xdr:colOff>
      <xdr:row>77</xdr:row>
      <xdr:rowOff>150312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5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141439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4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58862</xdr:rowOff>
    </xdr:from>
    <xdr:to>
      <xdr:col>15</xdr:col>
      <xdr:colOff>101600</xdr:colOff>
      <xdr:row>77</xdr:row>
      <xdr:rowOff>160462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6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151589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5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99552</xdr:rowOff>
    </xdr:from>
    <xdr:to>
      <xdr:col>10</xdr:col>
      <xdr:colOff>165100</xdr:colOff>
      <xdr:row>78</xdr:row>
      <xdr:rowOff>29702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0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20829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9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102936</xdr:rowOff>
    </xdr:from>
    <xdr:to>
      <xdr:col>6</xdr:col>
      <xdr:colOff>38100</xdr:colOff>
      <xdr:row>78</xdr:row>
      <xdr:rowOff>33086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0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24213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9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149453</xdr:rowOff>
    </xdr:from>
    <xdr:to>
      <xdr:col>24</xdr:col>
      <xdr:colOff>62865</xdr:colOff>
      <xdr:row>99</xdr:row>
      <xdr:rowOff>61461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51403"/>
          <a:ext cx="1270" cy="128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65288</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61461</xdr:rowOff>
    </xdr:from>
    <xdr:to>
      <xdr:col>24</xdr:col>
      <xdr:colOff>152400</xdr:colOff>
      <xdr:row>99</xdr:row>
      <xdr:rowOff>61461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96130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2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149453</xdr:rowOff>
    </xdr:from>
    <xdr:to>
      <xdr:col>24</xdr:col>
      <xdr:colOff>152400</xdr:colOff>
      <xdr:row>91</xdr:row>
      <xdr:rowOff>149453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158883</xdr:rowOff>
    </xdr:from>
    <xdr:to>
      <xdr:col>24</xdr:col>
      <xdr:colOff>63500</xdr:colOff>
      <xdr:row>96</xdr:row>
      <xdr:rowOff>133832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275183"/>
          <a:ext cx="838200" cy="31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106842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23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83965</xdr:rowOff>
    </xdr:from>
    <xdr:to>
      <xdr:col>24</xdr:col>
      <xdr:colOff>114300</xdr:colOff>
      <xdr:row>96</xdr:row>
      <xdr:rowOff>14115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7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158883</xdr:rowOff>
    </xdr:from>
    <xdr:to>
      <xdr:col>19</xdr:col>
      <xdr:colOff>177800</xdr:colOff>
      <xdr:row>98</xdr:row>
      <xdr:rowOff>62891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275183"/>
          <a:ext cx="889000" cy="58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36627</xdr:rowOff>
    </xdr:from>
    <xdr:to>
      <xdr:col>20</xdr:col>
      <xdr:colOff>38100</xdr:colOff>
      <xdr:row>94</xdr:row>
      <xdr:rowOff>138227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154754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592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43669</xdr:rowOff>
    </xdr:from>
    <xdr:to>
      <xdr:col>15</xdr:col>
      <xdr:colOff>50800</xdr:colOff>
      <xdr:row>98</xdr:row>
      <xdr:rowOff>62891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674319"/>
          <a:ext cx="889000" cy="19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135040</xdr:rowOff>
    </xdr:from>
    <xdr:to>
      <xdr:col>15</xdr:col>
      <xdr:colOff>101600</xdr:colOff>
      <xdr:row>97</xdr:row>
      <xdr:rowOff>65190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9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81717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6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43669</xdr:rowOff>
    </xdr:from>
    <xdr:to>
      <xdr:col>10</xdr:col>
      <xdr:colOff>114300</xdr:colOff>
      <xdr:row>97</xdr:row>
      <xdr:rowOff>157150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74319"/>
          <a:ext cx="889000" cy="11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58020</xdr:rowOff>
    </xdr:from>
    <xdr:to>
      <xdr:col>10</xdr:col>
      <xdr:colOff>165100</xdr:colOff>
      <xdr:row>97</xdr:row>
      <xdr:rowOff>159620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8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150747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78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125400</xdr:rowOff>
    </xdr:from>
    <xdr:to>
      <xdr:col>6</xdr:col>
      <xdr:colOff>38100</xdr:colOff>
      <xdr:row>98</xdr:row>
      <xdr:rowOff>55550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5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46677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84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83032</xdr:rowOff>
    </xdr:from>
    <xdr:to>
      <xdr:col>24</xdr:col>
      <xdr:colOff>114300</xdr:colOff>
      <xdr:row>97</xdr:row>
      <xdr:rowOff>13182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4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61459</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2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108083</xdr:rowOff>
    </xdr:from>
    <xdr:to>
      <xdr:col>20</xdr:col>
      <xdr:colOff>38100</xdr:colOff>
      <xdr:row>95</xdr:row>
      <xdr:rowOff>38233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22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29360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31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12091</xdr:rowOff>
    </xdr:from>
    <xdr:to>
      <xdr:col>15</xdr:col>
      <xdr:colOff>101600</xdr:colOff>
      <xdr:row>98</xdr:row>
      <xdr:rowOff>113691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1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104818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0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164319</xdr:rowOff>
    </xdr:from>
    <xdr:to>
      <xdr:col>10</xdr:col>
      <xdr:colOff>165100</xdr:colOff>
      <xdr:row>97</xdr:row>
      <xdr:rowOff>94469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2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110996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39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106350</xdr:rowOff>
    </xdr:from>
    <xdr:to>
      <xdr:col>6</xdr:col>
      <xdr:colOff>38100</xdr:colOff>
      <xdr:row>98</xdr:row>
      <xdr:rowOff>36500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53027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51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152458</xdr:rowOff>
    </xdr:from>
    <xdr:to>
      <xdr:col>54</xdr:col>
      <xdr:colOff>189865</xdr:colOff>
      <xdr:row>38</xdr:row>
      <xdr:rowOff>39617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638858"/>
          <a:ext cx="1270" cy="91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43444</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5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39617</xdr:rowOff>
    </xdr:from>
    <xdr:to>
      <xdr:col>55</xdr:col>
      <xdr:colOff>88900</xdr:colOff>
      <xdr:row>38</xdr:row>
      <xdr:rowOff>39617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5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99135</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414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152458</xdr:rowOff>
    </xdr:from>
    <xdr:to>
      <xdr:col>55</xdr:col>
      <xdr:colOff>88900</xdr:colOff>
      <xdr:row>32</xdr:row>
      <xdr:rowOff>152458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63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91150</xdr:rowOff>
    </xdr:from>
    <xdr:to>
      <xdr:col>55</xdr:col>
      <xdr:colOff>0</xdr:colOff>
      <xdr:row>37</xdr:row>
      <xdr:rowOff>25019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63350"/>
          <a:ext cx="838200" cy="10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104745</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34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81868</xdr:rowOff>
    </xdr:from>
    <xdr:to>
      <xdr:col>55</xdr:col>
      <xdr:colOff>50800</xdr:colOff>
      <xdr:row>36</xdr:row>
      <xdr:rowOff>12018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48946</xdr:rowOff>
    </xdr:from>
    <xdr:to>
      <xdr:col>50</xdr:col>
      <xdr:colOff>114300</xdr:colOff>
      <xdr:row>37</xdr:row>
      <xdr:rowOff>25019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192446"/>
          <a:ext cx="889000" cy="117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4754</xdr:rowOff>
    </xdr:from>
    <xdr:to>
      <xdr:col>50</xdr:col>
      <xdr:colOff>165100</xdr:colOff>
      <xdr:row>36</xdr:row>
      <xdr:rowOff>106354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17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122881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952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48946</xdr:rowOff>
    </xdr:from>
    <xdr:to>
      <xdr:col>45</xdr:col>
      <xdr:colOff>177800</xdr:colOff>
      <xdr:row>38</xdr:row>
      <xdr:rowOff>72720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192446"/>
          <a:ext cx="889000" cy="139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55916</xdr:rowOff>
    </xdr:from>
    <xdr:to>
      <xdr:col>46</xdr:col>
      <xdr:colOff>38100</xdr:colOff>
      <xdr:row>29</xdr:row>
      <xdr:rowOff>157516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02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2593</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80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72720</xdr:rowOff>
    </xdr:from>
    <xdr:to>
      <xdr:col>41</xdr:col>
      <xdr:colOff>50800</xdr:colOff>
      <xdr:row>38</xdr:row>
      <xdr:rowOff>83432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87820"/>
          <a:ext cx="889000" cy="1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88399</xdr:rowOff>
    </xdr:from>
    <xdr:to>
      <xdr:col>41</xdr:col>
      <xdr:colOff>101600</xdr:colOff>
      <xdr:row>38</xdr:row>
      <xdr:rowOff>18549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3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35076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0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125530</xdr:rowOff>
    </xdr:from>
    <xdr:to>
      <xdr:col>36</xdr:col>
      <xdr:colOff>165100</xdr:colOff>
      <xdr:row>39</xdr:row>
      <xdr:rowOff>55680</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6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46807</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73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40350</xdr:rowOff>
    </xdr:from>
    <xdr:to>
      <xdr:col>55</xdr:col>
      <xdr:colOff>50800</xdr:colOff>
      <xdr:row>36</xdr:row>
      <xdr:rowOff>141950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1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18777</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9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145669</xdr:rowOff>
    </xdr:from>
    <xdr:to>
      <xdr:col>50</xdr:col>
      <xdr:colOff>165100</xdr:colOff>
      <xdr:row>37</xdr:row>
      <xdr:rowOff>75819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66946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41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169596</xdr:rowOff>
    </xdr:from>
    <xdr:to>
      <xdr:col>46</xdr:col>
      <xdr:colOff>38100</xdr:colOff>
      <xdr:row>30</xdr:row>
      <xdr:rowOff>99746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14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90873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234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21920</xdr:rowOff>
    </xdr:from>
    <xdr:to>
      <xdr:col>41</xdr:col>
      <xdr:colOff>101600</xdr:colOff>
      <xdr:row>38</xdr:row>
      <xdr:rowOff>123520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114647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2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32632</xdr:rowOff>
    </xdr:from>
    <xdr:to>
      <xdr:col>36</xdr:col>
      <xdr:colOff>165100</xdr:colOff>
      <xdr:row>38</xdr:row>
      <xdr:rowOff>134232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150759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3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85814</xdr:rowOff>
    </xdr:from>
    <xdr:to>
      <xdr:col>54</xdr:col>
      <xdr:colOff>189865</xdr:colOff>
      <xdr:row>59</xdr:row>
      <xdr:rowOff>73315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58314"/>
          <a:ext cx="1270" cy="1530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77142</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9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73315</xdr:rowOff>
    </xdr:from>
    <xdr:to>
      <xdr:col>55</xdr:col>
      <xdr:colOff>88900</xdr:colOff>
      <xdr:row>59</xdr:row>
      <xdr:rowOff>73315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88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32491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3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85814</xdr:rowOff>
    </xdr:from>
    <xdr:to>
      <xdr:col>55</xdr:col>
      <xdr:colOff>88900</xdr:colOff>
      <xdr:row>50</xdr:row>
      <xdr:rowOff>85814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5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140267</xdr:rowOff>
    </xdr:from>
    <xdr:to>
      <xdr:col>55</xdr:col>
      <xdr:colOff>0</xdr:colOff>
      <xdr:row>57</xdr:row>
      <xdr:rowOff>73790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570017"/>
          <a:ext cx="838200" cy="27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0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148711</xdr:rowOff>
    </xdr:from>
    <xdr:to>
      <xdr:col>55</xdr:col>
      <xdr:colOff>50800</xdr:colOff>
      <xdr:row>57</xdr:row>
      <xdr:rowOff>78861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4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140267</xdr:rowOff>
    </xdr:from>
    <xdr:to>
      <xdr:col>50</xdr:col>
      <xdr:colOff>114300</xdr:colOff>
      <xdr:row>56</xdr:row>
      <xdr:rowOff>69410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570017"/>
          <a:ext cx="889000" cy="10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69386</xdr:rowOff>
    </xdr:from>
    <xdr:to>
      <xdr:col>50</xdr:col>
      <xdr:colOff>165100</xdr:colOff>
      <xdr:row>55</xdr:row>
      <xdr:rowOff>170986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4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16063</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39795" y="927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69410</xdr:rowOff>
    </xdr:from>
    <xdr:to>
      <xdr:col>45</xdr:col>
      <xdr:colOff>177800</xdr:colOff>
      <xdr:row>56</xdr:row>
      <xdr:rowOff>121265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670610"/>
          <a:ext cx="889000" cy="5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85078</xdr:rowOff>
    </xdr:from>
    <xdr:to>
      <xdr:col>46</xdr:col>
      <xdr:colOff>38100</xdr:colOff>
      <xdr:row>55</xdr:row>
      <xdr:rowOff>15228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34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31755</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50795" y="911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121265</xdr:rowOff>
    </xdr:from>
    <xdr:to>
      <xdr:col>41</xdr:col>
      <xdr:colOff>50800</xdr:colOff>
      <xdr:row>57</xdr:row>
      <xdr:rowOff>55950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722465"/>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90747</xdr:rowOff>
    </xdr:from>
    <xdr:to>
      <xdr:col>41</xdr:col>
      <xdr:colOff>101600</xdr:colOff>
      <xdr:row>58</xdr:row>
      <xdr:rowOff>20897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12024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95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110717</xdr:rowOff>
    </xdr:from>
    <xdr:to>
      <xdr:col>36</xdr:col>
      <xdr:colOff>165100</xdr:colOff>
      <xdr:row>58</xdr:row>
      <xdr:rowOff>40867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88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31994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97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22990</xdr:rowOff>
    </xdr:from>
    <xdr:to>
      <xdr:col>55</xdr:col>
      <xdr:colOff>50800</xdr:colOff>
      <xdr:row>57</xdr:row>
      <xdr:rowOff>124590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9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1417</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7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89467</xdr:rowOff>
    </xdr:from>
    <xdr:to>
      <xdr:col>50</xdr:col>
      <xdr:colOff>165100</xdr:colOff>
      <xdr:row>56</xdr:row>
      <xdr:rowOff>19617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51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10744</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39795" y="961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18610</xdr:rowOff>
    </xdr:from>
    <xdr:to>
      <xdr:col>46</xdr:col>
      <xdr:colOff>38100</xdr:colOff>
      <xdr:row>56</xdr:row>
      <xdr:rowOff>120210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61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111337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71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70465</xdr:rowOff>
    </xdr:from>
    <xdr:to>
      <xdr:col>41</xdr:col>
      <xdr:colOff>101600</xdr:colOff>
      <xdr:row>57</xdr:row>
      <xdr:rowOff>615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67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17142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44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5150</xdr:rowOff>
    </xdr:from>
    <xdr:to>
      <xdr:col>36</xdr:col>
      <xdr:colOff>165100</xdr:colOff>
      <xdr:row>57</xdr:row>
      <xdr:rowOff>106750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123277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55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91237</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64187"/>
          <a:ext cx="1270" cy="1324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37914</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3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91237</xdr:rowOff>
    </xdr:from>
    <xdr:to>
      <xdr:col>55</xdr:col>
      <xdr:colOff>88900</xdr:colOff>
      <xdr:row>71</xdr:row>
      <xdr:rowOff>91237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6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6998</xdr:rowOff>
    </xdr:from>
    <xdr:to>
      <xdr:col>55</xdr:col>
      <xdr:colOff>0</xdr:colOff>
      <xdr:row>79</xdr:row>
      <xdr:rowOff>4217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380098"/>
          <a:ext cx="838200" cy="16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154297</xdr:rowOff>
    </xdr:from>
    <xdr:ext cx="469744"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013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131420</xdr:rowOff>
    </xdr:from>
    <xdr:to>
      <xdr:col>55</xdr:col>
      <xdr:colOff>50800</xdr:colOff>
      <xdr:row>77</xdr:row>
      <xdr:rowOff>61570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1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6998</xdr:rowOff>
    </xdr:from>
    <xdr:to>
      <xdr:col>50</xdr:col>
      <xdr:colOff>114300</xdr:colOff>
      <xdr:row>79</xdr:row>
      <xdr:rowOff>12636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380098"/>
          <a:ext cx="889000" cy="17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2984</xdr:rowOff>
    </xdr:from>
    <xdr:to>
      <xdr:col>50</xdr:col>
      <xdr:colOff>165100</xdr:colOff>
      <xdr:row>75</xdr:row>
      <xdr:rowOff>104584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286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121111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63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85141</xdr:rowOff>
    </xdr:from>
    <xdr:to>
      <xdr:col>45</xdr:col>
      <xdr:colOff>177800</xdr:colOff>
      <xdr:row>79</xdr:row>
      <xdr:rowOff>12636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286791"/>
          <a:ext cx="889000" cy="27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45047</xdr:rowOff>
    </xdr:from>
    <xdr:to>
      <xdr:col>46</xdr:col>
      <xdr:colOff>38100</xdr:colOff>
      <xdr:row>72</xdr:row>
      <xdr:rowOff>146647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23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163174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16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85141</xdr:rowOff>
    </xdr:from>
    <xdr:to>
      <xdr:col>41</xdr:col>
      <xdr:colOff>50800</xdr:colOff>
      <xdr:row>77</xdr:row>
      <xdr:rowOff>150940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286791"/>
          <a:ext cx="889000" cy="6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16472</xdr:rowOff>
    </xdr:from>
    <xdr:to>
      <xdr:col>41</xdr:col>
      <xdr:colOff>101600</xdr:colOff>
      <xdr:row>77</xdr:row>
      <xdr:rowOff>118072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1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134599</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26428" y="1299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149250</xdr:rowOff>
    </xdr:from>
    <xdr:to>
      <xdr:col>36</xdr:col>
      <xdr:colOff>165100</xdr:colOff>
      <xdr:row>78</xdr:row>
      <xdr:rowOff>79400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3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70527</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37428" y="134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124867</xdr:rowOff>
    </xdr:from>
    <xdr:to>
      <xdr:col>55</xdr:col>
      <xdr:colOff>50800</xdr:colOff>
      <xdr:row>79</xdr:row>
      <xdr:rowOff>55017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39794</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1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127648</xdr:rowOff>
    </xdr:from>
    <xdr:to>
      <xdr:col>50</xdr:col>
      <xdr:colOff>165100</xdr:colOff>
      <xdr:row>78</xdr:row>
      <xdr:rowOff>57798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48925</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42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133286</xdr:rowOff>
    </xdr:from>
    <xdr:to>
      <xdr:col>46</xdr:col>
      <xdr:colOff>38100</xdr:colOff>
      <xdr:row>79</xdr:row>
      <xdr:rowOff>63436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50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54563</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61017" y="13599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34341</xdr:rowOff>
    </xdr:from>
    <xdr:to>
      <xdr:col>41</xdr:col>
      <xdr:colOff>101600</xdr:colOff>
      <xdr:row>77</xdr:row>
      <xdr:rowOff>135941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23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127068</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32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100140</xdr:rowOff>
    </xdr:from>
    <xdr:to>
      <xdr:col>36</xdr:col>
      <xdr:colOff>165100</xdr:colOff>
      <xdr:row>78</xdr:row>
      <xdr:rowOff>30290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30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46817</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07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xdr:rowOff>
    </xdr:from>
    <xdr:to>
      <xdr:col>54</xdr:col>
      <xdr:colOff>189865</xdr:colOff>
      <xdr:row>99</xdr:row>
      <xdr:rowOff>164046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02497"/>
          <a:ext cx="1270" cy="153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167873</xdr:rowOff>
    </xdr:from>
    <xdr:ext cx="534377"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714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164046</xdr:rowOff>
    </xdr:from>
    <xdr:to>
      <xdr:col>55</xdr:col>
      <xdr:colOff>88900</xdr:colOff>
      <xdr:row>99</xdr:row>
      <xdr:rowOff>164046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713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118674</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7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547</xdr:rowOff>
    </xdr:from>
    <xdr:to>
      <xdr:col>55</xdr:col>
      <xdr:colOff>88900</xdr:colOff>
      <xdr:row>91</xdr:row>
      <xdr:rowOff>547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02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86159</xdr:rowOff>
    </xdr:from>
    <xdr:to>
      <xdr:col>55</xdr:col>
      <xdr:colOff>0</xdr:colOff>
      <xdr:row>95</xdr:row>
      <xdr:rowOff>22265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5859559"/>
          <a:ext cx="838200" cy="45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168222</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559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18345</xdr:rowOff>
    </xdr:from>
    <xdr:to>
      <xdr:col>55</xdr:col>
      <xdr:colOff>50800</xdr:colOff>
      <xdr:row>96</xdr:row>
      <xdr:rowOff>119945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7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86159</xdr:rowOff>
    </xdr:from>
    <xdr:to>
      <xdr:col>50</xdr:col>
      <xdr:colOff>114300</xdr:colOff>
      <xdr:row>93</xdr:row>
      <xdr:rowOff>32666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5859559"/>
          <a:ext cx="889000" cy="11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135224</xdr:rowOff>
    </xdr:from>
    <xdr:to>
      <xdr:col>50</xdr:col>
      <xdr:colOff>165100</xdr:colOff>
      <xdr:row>95</xdr:row>
      <xdr:rowOff>65374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2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56501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34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32666</xdr:rowOff>
    </xdr:from>
    <xdr:to>
      <xdr:col>45</xdr:col>
      <xdr:colOff>177800</xdr:colOff>
      <xdr:row>94</xdr:row>
      <xdr:rowOff>108268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5977516"/>
          <a:ext cx="889000" cy="24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162280</xdr:rowOff>
    </xdr:from>
    <xdr:to>
      <xdr:col>46</xdr:col>
      <xdr:colOff>38100</xdr:colOff>
      <xdr:row>95</xdr:row>
      <xdr:rowOff>92430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83557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108268</xdr:rowOff>
    </xdr:from>
    <xdr:to>
      <xdr:col>41</xdr:col>
      <xdr:colOff>50800</xdr:colOff>
      <xdr:row>96</xdr:row>
      <xdr:rowOff>24715</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224568"/>
          <a:ext cx="889000" cy="25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90370</xdr:rowOff>
    </xdr:from>
    <xdr:to>
      <xdr:col>41</xdr:col>
      <xdr:colOff>101600</xdr:colOff>
      <xdr:row>97</xdr:row>
      <xdr:rowOff>20520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5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11647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64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106257</xdr:rowOff>
    </xdr:from>
    <xdr:to>
      <xdr:col>36</xdr:col>
      <xdr:colOff>165100</xdr:colOff>
      <xdr:row>98</xdr:row>
      <xdr:rowOff>36407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7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27534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82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142915</xdr:rowOff>
    </xdr:from>
    <xdr:to>
      <xdr:col>55</xdr:col>
      <xdr:colOff>50800</xdr:colOff>
      <xdr:row>95</xdr:row>
      <xdr:rowOff>73065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25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165792</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11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35359</xdr:rowOff>
    </xdr:from>
    <xdr:to>
      <xdr:col>50</xdr:col>
      <xdr:colOff>165100</xdr:colOff>
      <xdr:row>92</xdr:row>
      <xdr:rowOff>136959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580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153486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558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153316</xdr:rowOff>
    </xdr:from>
    <xdr:to>
      <xdr:col>46</xdr:col>
      <xdr:colOff>38100</xdr:colOff>
      <xdr:row>93</xdr:row>
      <xdr:rowOff>83466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592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99993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570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57468</xdr:rowOff>
    </xdr:from>
    <xdr:to>
      <xdr:col>41</xdr:col>
      <xdr:colOff>101600</xdr:colOff>
      <xdr:row>94</xdr:row>
      <xdr:rowOff>159068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17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4145</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594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145365</xdr:rowOff>
    </xdr:from>
    <xdr:to>
      <xdr:col>36</xdr:col>
      <xdr:colOff>165100</xdr:colOff>
      <xdr:row>96</xdr:row>
      <xdr:rowOff>75515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43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92042</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20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86969</xdr:rowOff>
    </xdr:from>
    <xdr:to>
      <xdr:col>85</xdr:col>
      <xdr:colOff>126364</xdr:colOff>
      <xdr:row>39</xdr:row>
      <xdr:rowOff>35534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230469"/>
          <a:ext cx="1269"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39361</xdr:rowOff>
    </xdr:from>
    <xdr:ext cx="378565"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25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35534</xdr:rowOff>
    </xdr:from>
    <xdr:to>
      <xdr:col>86</xdr:col>
      <xdr:colOff>25400</xdr:colOff>
      <xdr:row>39</xdr:row>
      <xdr:rowOff>35534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2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33646</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0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86969</xdr:rowOff>
    </xdr:from>
    <xdr:to>
      <xdr:col>86</xdr:col>
      <xdr:colOff>25400</xdr:colOff>
      <xdr:row>30</xdr:row>
      <xdr:rowOff>86969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23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89332</xdr:rowOff>
    </xdr:from>
    <xdr:to>
      <xdr:col>85</xdr:col>
      <xdr:colOff>127000</xdr:colOff>
      <xdr:row>37</xdr:row>
      <xdr:rowOff>141376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432982"/>
          <a:ext cx="838200" cy="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74706</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246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51829</xdr:rowOff>
    </xdr:from>
    <xdr:to>
      <xdr:col>85</xdr:col>
      <xdr:colOff>177800</xdr:colOff>
      <xdr:row>37</xdr:row>
      <xdr:rowOff>153429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3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89332</xdr:rowOff>
    </xdr:from>
    <xdr:to>
      <xdr:col>81</xdr:col>
      <xdr:colOff>50800</xdr:colOff>
      <xdr:row>37</xdr:row>
      <xdr:rowOff>151282</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432982"/>
          <a:ext cx="8890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106883</xdr:rowOff>
    </xdr:from>
    <xdr:to>
      <xdr:col>81</xdr:col>
      <xdr:colOff>101600</xdr:colOff>
      <xdr:row>38</xdr:row>
      <xdr:rowOff>37033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4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28160</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54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148501</xdr:rowOff>
    </xdr:from>
    <xdr:to>
      <xdr:col>76</xdr:col>
      <xdr:colOff>114300</xdr:colOff>
      <xdr:row>37</xdr:row>
      <xdr:rowOff>151282</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320701"/>
          <a:ext cx="889000" cy="17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58839</xdr:rowOff>
    </xdr:from>
    <xdr:to>
      <xdr:col>76</xdr:col>
      <xdr:colOff>165100</xdr:colOff>
      <xdr:row>37</xdr:row>
      <xdr:rowOff>160439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40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5516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17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148501</xdr:rowOff>
    </xdr:from>
    <xdr:to>
      <xdr:col>71</xdr:col>
      <xdr:colOff>177800</xdr:colOff>
      <xdr:row>37</xdr:row>
      <xdr:rowOff>161417</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320701"/>
          <a:ext cx="889000" cy="18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126390</xdr:rowOff>
    </xdr:from>
    <xdr:to>
      <xdr:col>72</xdr:col>
      <xdr:colOff>38100</xdr:colOff>
      <xdr:row>38</xdr:row>
      <xdr:rowOff>56541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470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47668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56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107112</xdr:rowOff>
    </xdr:from>
    <xdr:to>
      <xdr:col>67</xdr:col>
      <xdr:colOff>101600</xdr:colOff>
      <xdr:row>38</xdr:row>
      <xdr:rowOff>37261</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4507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53789</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22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90576</xdr:rowOff>
    </xdr:from>
    <xdr:to>
      <xdr:col>85</xdr:col>
      <xdr:colOff>177800</xdr:colOff>
      <xdr:row>38</xdr:row>
      <xdr:rowOff>20726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4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69003</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41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38532</xdr:rowOff>
    </xdr:from>
    <xdr:to>
      <xdr:col>81</xdr:col>
      <xdr:colOff>101600</xdr:colOff>
      <xdr:row>37</xdr:row>
      <xdr:rowOff>140132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38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156659</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46428" y="615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100482</xdr:rowOff>
    </xdr:from>
    <xdr:to>
      <xdr:col>76</xdr:col>
      <xdr:colOff>165100</xdr:colOff>
      <xdr:row>38</xdr:row>
      <xdr:rowOff>30632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44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21759</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57428" y="65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97701</xdr:rowOff>
    </xdr:from>
    <xdr:to>
      <xdr:col>72</xdr:col>
      <xdr:colOff>38100</xdr:colOff>
      <xdr:row>37</xdr:row>
      <xdr:rowOff>27851</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44378</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36111" y="604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110617</xdr:rowOff>
    </xdr:from>
    <xdr:to>
      <xdr:col>67</xdr:col>
      <xdr:colOff>101600</xdr:colOff>
      <xdr:row>38</xdr:row>
      <xdr:rowOff>40767</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4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31894</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79428" y="65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31801</xdr:rowOff>
    </xdr:from>
    <xdr:to>
      <xdr:col>85</xdr:col>
      <xdr:colOff>126364</xdr:colOff>
      <xdr:row>79</xdr:row>
      <xdr:rowOff>14770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33301"/>
          <a:ext cx="1269" cy="152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18597</xdr:rowOff>
    </xdr:from>
    <xdr:ext cx="534377"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56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14770</xdr:rowOff>
    </xdr:from>
    <xdr:to>
      <xdr:col>86</xdr:col>
      <xdr:colOff>25400</xdr:colOff>
      <xdr:row>79</xdr:row>
      <xdr:rowOff>14770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55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149928</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80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31801</xdr:rowOff>
    </xdr:from>
    <xdr:to>
      <xdr:col>86</xdr:col>
      <xdr:colOff>25400</xdr:colOff>
      <xdr:row>70</xdr:row>
      <xdr:rowOff>31801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3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26067</xdr:rowOff>
    </xdr:from>
    <xdr:to>
      <xdr:col>85</xdr:col>
      <xdr:colOff>127000</xdr:colOff>
      <xdr:row>70</xdr:row>
      <xdr:rowOff>31801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5481300" y="12027567"/>
          <a:ext cx="838200" cy="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85062</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772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106635</xdr:rowOff>
    </xdr:from>
    <xdr:to>
      <xdr:col>85</xdr:col>
      <xdr:colOff>177800</xdr:colOff>
      <xdr:row>75</xdr:row>
      <xdr:rowOff>36785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7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26067</xdr:rowOff>
    </xdr:from>
    <xdr:to>
      <xdr:col>81</xdr:col>
      <xdr:colOff>50800</xdr:colOff>
      <xdr:row>70</xdr:row>
      <xdr:rowOff>30886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2027567"/>
          <a:ext cx="889000" cy="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77889</xdr:rowOff>
    </xdr:from>
    <xdr:to>
      <xdr:col>81</xdr:col>
      <xdr:colOff>101600</xdr:colOff>
      <xdr:row>75</xdr:row>
      <xdr:rowOff>8039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76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170616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85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30886</xdr:rowOff>
    </xdr:from>
    <xdr:to>
      <xdr:col>76</xdr:col>
      <xdr:colOff>114300</xdr:colOff>
      <xdr:row>71</xdr:row>
      <xdr:rowOff>61595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2032386"/>
          <a:ext cx="889000" cy="20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133991</xdr:rowOff>
    </xdr:from>
    <xdr:to>
      <xdr:col>76</xdr:col>
      <xdr:colOff>165100</xdr:colOff>
      <xdr:row>75</xdr:row>
      <xdr:rowOff>64141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2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55268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91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61595</xdr:rowOff>
    </xdr:from>
    <xdr:to>
      <xdr:col>71</xdr:col>
      <xdr:colOff>177800</xdr:colOff>
      <xdr:row>72</xdr:row>
      <xdr:rowOff>43955</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2234545"/>
          <a:ext cx="889000" cy="15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27349</xdr:rowOff>
    </xdr:from>
    <xdr:to>
      <xdr:col>72</xdr:col>
      <xdr:colOff>38100</xdr:colOff>
      <xdr:row>74</xdr:row>
      <xdr:rowOff>128949</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71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120076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80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9023</xdr:rowOff>
    </xdr:from>
    <xdr:to>
      <xdr:col>67</xdr:col>
      <xdr:colOff>101600</xdr:colOff>
      <xdr:row>74</xdr:row>
      <xdr:rowOff>110623</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69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101750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78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152451</xdr:rowOff>
    </xdr:from>
    <xdr:to>
      <xdr:col>85</xdr:col>
      <xdr:colOff>177800</xdr:colOff>
      <xdr:row>70</xdr:row>
      <xdr:rowOff>82601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198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105478</xdr:rowOff>
    </xdr:from>
    <xdr:ext cx="599010"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19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69</xdr:row>
      <xdr:rowOff>146717</xdr:rowOff>
    </xdr:from>
    <xdr:to>
      <xdr:col>81</xdr:col>
      <xdr:colOff>101600</xdr:colOff>
      <xdr:row>70</xdr:row>
      <xdr:rowOff>76867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197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68</xdr:row>
      <xdr:rowOff>93394</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181795" y="11751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69</xdr:row>
      <xdr:rowOff>151536</xdr:rowOff>
    </xdr:from>
    <xdr:to>
      <xdr:col>76</xdr:col>
      <xdr:colOff>165100</xdr:colOff>
      <xdr:row>70</xdr:row>
      <xdr:rowOff>81686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198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68</xdr:row>
      <xdr:rowOff>98213</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292795" y="1175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10795</xdr:rowOff>
    </xdr:from>
    <xdr:to>
      <xdr:col>72</xdr:col>
      <xdr:colOff>38100</xdr:colOff>
      <xdr:row>71</xdr:row>
      <xdr:rowOff>112395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18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128922</xdr:rowOff>
    </xdr:from>
    <xdr:ext cx="59901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03795" y="1195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164605</xdr:rowOff>
    </xdr:from>
    <xdr:to>
      <xdr:col>67</xdr:col>
      <xdr:colOff>101600</xdr:colOff>
      <xdr:row>72</xdr:row>
      <xdr:rowOff>94755</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3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111282</xdr:rowOff>
    </xdr:from>
    <xdr:ext cx="599010"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14795" y="1211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52563</xdr:rowOff>
    </xdr:from>
    <xdr:to>
      <xdr:col>85</xdr:col>
      <xdr:colOff>126364</xdr:colOff>
      <xdr:row>97</xdr:row>
      <xdr:rowOff>146386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54513"/>
          <a:ext cx="1269" cy="1122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150213</xdr:rowOff>
    </xdr:from>
    <xdr:ext cx="469744"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78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146386</xdr:rowOff>
    </xdr:from>
    <xdr:to>
      <xdr:col>86</xdr:col>
      <xdr:colOff>25400</xdr:colOff>
      <xdr:row>97</xdr:row>
      <xdr:rowOff>146386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77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170690</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429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52563</xdr:rowOff>
    </xdr:from>
    <xdr:to>
      <xdr:col>86</xdr:col>
      <xdr:colOff>25400</xdr:colOff>
      <xdr:row>91</xdr:row>
      <xdr:rowOff>52563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5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32601</xdr:rowOff>
    </xdr:from>
    <xdr:to>
      <xdr:col>85</xdr:col>
      <xdr:colOff>127000</xdr:colOff>
      <xdr:row>97</xdr:row>
      <xdr:rowOff>72943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663251"/>
          <a:ext cx="838200" cy="4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25195</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312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2318</xdr:rowOff>
    </xdr:from>
    <xdr:to>
      <xdr:col>85</xdr:col>
      <xdr:colOff>177800</xdr:colOff>
      <xdr:row>96</xdr:row>
      <xdr:rowOff>103918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46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32601</xdr:rowOff>
    </xdr:from>
    <xdr:to>
      <xdr:col>81</xdr:col>
      <xdr:colOff>50800</xdr:colOff>
      <xdr:row>97</xdr:row>
      <xdr:rowOff>128446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663251"/>
          <a:ext cx="889000" cy="9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88957</xdr:rowOff>
    </xdr:from>
    <xdr:to>
      <xdr:col>81</xdr:col>
      <xdr:colOff>101600</xdr:colOff>
      <xdr:row>96</xdr:row>
      <xdr:rowOff>19107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37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35634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15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128446</xdr:rowOff>
    </xdr:from>
    <xdr:to>
      <xdr:col>76</xdr:col>
      <xdr:colOff>114300</xdr:colOff>
      <xdr:row>97</xdr:row>
      <xdr:rowOff>162016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759096"/>
          <a:ext cx="889000" cy="3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73915</xdr:rowOff>
    </xdr:from>
    <xdr:to>
      <xdr:col>76</xdr:col>
      <xdr:colOff>165100</xdr:colOff>
      <xdr:row>97</xdr:row>
      <xdr:rowOff>4065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53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20592</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30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162016</xdr:rowOff>
    </xdr:from>
    <xdr:to>
      <xdr:col>71</xdr:col>
      <xdr:colOff>177800</xdr:colOff>
      <xdr:row>98</xdr:row>
      <xdr:rowOff>5432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792666"/>
          <a:ext cx="889000" cy="1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169328</xdr:rowOff>
    </xdr:from>
    <xdr:to>
      <xdr:col>72</xdr:col>
      <xdr:colOff>38100</xdr:colOff>
      <xdr:row>97</xdr:row>
      <xdr:rowOff>99478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2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116005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40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30733</xdr:rowOff>
    </xdr:from>
    <xdr:to>
      <xdr:col>67</xdr:col>
      <xdr:colOff>101600</xdr:colOff>
      <xdr:row>97</xdr:row>
      <xdr:rowOff>132333</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66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148860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43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22143</xdr:rowOff>
    </xdr:from>
    <xdr:to>
      <xdr:col>85</xdr:col>
      <xdr:colOff>177800</xdr:colOff>
      <xdr:row>97</xdr:row>
      <xdr:rowOff>123743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65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108520</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56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153251</xdr:rowOff>
    </xdr:from>
    <xdr:to>
      <xdr:col>81</xdr:col>
      <xdr:colOff>101600</xdr:colOff>
      <xdr:row>97</xdr:row>
      <xdr:rowOff>83401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61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74528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70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77646</xdr:rowOff>
    </xdr:from>
    <xdr:to>
      <xdr:col>76</xdr:col>
      <xdr:colOff>165100</xdr:colOff>
      <xdr:row>98</xdr:row>
      <xdr:rowOff>7796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70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170373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80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111216</xdr:rowOff>
    </xdr:from>
    <xdr:to>
      <xdr:col>72</xdr:col>
      <xdr:colOff>38100</xdr:colOff>
      <xdr:row>98</xdr:row>
      <xdr:rowOff>41366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74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32493</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83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126082</xdr:rowOff>
    </xdr:from>
    <xdr:to>
      <xdr:col>67</xdr:col>
      <xdr:colOff>101600</xdr:colOff>
      <xdr:row>98</xdr:row>
      <xdr:rowOff>56232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75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47359</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84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162865</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06365"/>
          <a:ext cx="1269"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109542</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8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162865</xdr:rowOff>
    </xdr:from>
    <xdr:to>
      <xdr:col>116</xdr:col>
      <xdr:colOff>152400</xdr:colOff>
      <xdr:row>30</xdr:row>
      <xdr:rowOff>162865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06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109677</xdr:rowOff>
    </xdr:from>
    <xdr:to>
      <xdr:col>116</xdr:col>
      <xdr:colOff>63500</xdr:colOff>
      <xdr:row>37</xdr:row>
      <xdr:rowOff>126365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453327"/>
          <a:ext cx="8382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139057</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139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116180</xdr:rowOff>
    </xdr:from>
    <xdr:to>
      <xdr:col>116</xdr:col>
      <xdr:colOff>114300</xdr:colOff>
      <xdr:row>37</xdr:row>
      <xdr:rowOff>46330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2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111887</xdr:rowOff>
    </xdr:from>
    <xdr:to>
      <xdr:col>111</xdr:col>
      <xdr:colOff>177800</xdr:colOff>
      <xdr:row>37</xdr:row>
      <xdr:rowOff>126365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45553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129896</xdr:rowOff>
    </xdr:from>
    <xdr:to>
      <xdr:col>112</xdr:col>
      <xdr:colOff>38100</xdr:colOff>
      <xdr:row>37</xdr:row>
      <xdr:rowOff>60046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3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76573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07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111887</xdr:rowOff>
    </xdr:from>
    <xdr:to>
      <xdr:col>107</xdr:col>
      <xdr:colOff>50800</xdr:colOff>
      <xdr:row>37</xdr:row>
      <xdr:rowOff>141681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455537"/>
          <a:ext cx="889000" cy="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168377</xdr:rowOff>
    </xdr:from>
    <xdr:to>
      <xdr:col>107</xdr:col>
      <xdr:colOff>101600</xdr:colOff>
      <xdr:row>37</xdr:row>
      <xdr:rowOff>98527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115054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11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141681</xdr:rowOff>
    </xdr:from>
    <xdr:to>
      <xdr:col>102</xdr:col>
      <xdr:colOff>114300</xdr:colOff>
      <xdr:row>37</xdr:row>
      <xdr:rowOff>169266</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485331"/>
          <a:ext cx="889000" cy="2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49429</xdr:rowOff>
    </xdr:from>
    <xdr:to>
      <xdr:col>102</xdr:col>
      <xdr:colOff>165100</xdr:colOff>
      <xdr:row>38</xdr:row>
      <xdr:rowOff>151029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142156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65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39895</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58877</xdr:rowOff>
    </xdr:from>
    <xdr:to>
      <xdr:col>116</xdr:col>
      <xdr:colOff>114300</xdr:colOff>
      <xdr:row>37</xdr:row>
      <xdr:rowOff>160477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40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37304</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38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75565</xdr:rowOff>
    </xdr:from>
    <xdr:to>
      <xdr:col>112</xdr:col>
      <xdr:colOff>38100</xdr:colOff>
      <xdr:row>38</xdr:row>
      <xdr:rowOff>5715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4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168292</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51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61087</xdr:rowOff>
    </xdr:from>
    <xdr:to>
      <xdr:col>107</xdr:col>
      <xdr:colOff>101600</xdr:colOff>
      <xdr:row>37</xdr:row>
      <xdr:rowOff>162687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4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153814</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90881</xdr:rowOff>
    </xdr:from>
    <xdr:to>
      <xdr:col>102</xdr:col>
      <xdr:colOff>165100</xdr:colOff>
      <xdr:row>38</xdr:row>
      <xdr:rowOff>21031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37558</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620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118466</xdr:rowOff>
    </xdr:from>
    <xdr:to>
      <xdr:col>98</xdr:col>
      <xdr:colOff>38100</xdr:colOff>
      <xdr:row>38</xdr:row>
      <xdr:rowOff>48616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4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65143</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23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41173</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85123"/>
          <a:ext cx="1269" cy="137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159300</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6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41173</xdr:rowOff>
    </xdr:from>
    <xdr:to>
      <xdr:col>116</xdr:col>
      <xdr:colOff>152400</xdr:colOff>
      <xdr:row>51</xdr:row>
      <xdr:rowOff>41173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8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42773</xdr:rowOff>
    </xdr:from>
    <xdr:to>
      <xdr:col>116</xdr:col>
      <xdr:colOff>63500</xdr:colOff>
      <xdr:row>59</xdr:row>
      <xdr:rowOff>43307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158323"/>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54703</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655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31826</xdr:rowOff>
    </xdr:from>
    <xdr:to>
      <xdr:col>116</xdr:col>
      <xdr:colOff>114300</xdr:colOff>
      <xdr:row>57</xdr:row>
      <xdr:rowOff>133426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80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41554</xdr:rowOff>
    </xdr:from>
    <xdr:to>
      <xdr:col>111</xdr:col>
      <xdr:colOff>177800</xdr:colOff>
      <xdr:row>59</xdr:row>
      <xdr:rowOff>43307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57104"/>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31217</xdr:rowOff>
    </xdr:from>
    <xdr:to>
      <xdr:col>112</xdr:col>
      <xdr:colOff>38100</xdr:colOff>
      <xdr:row>57</xdr:row>
      <xdr:rowOff>132817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03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149344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57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34468</xdr:rowOff>
    </xdr:from>
    <xdr:to>
      <xdr:col>107</xdr:col>
      <xdr:colOff>50800</xdr:colOff>
      <xdr:row>59</xdr:row>
      <xdr:rowOff>41554</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50018"/>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54839</xdr:rowOff>
    </xdr:from>
    <xdr:to>
      <xdr:col>107</xdr:col>
      <xdr:colOff>101600</xdr:colOff>
      <xdr:row>57</xdr:row>
      <xdr:rowOff>156439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1516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30962</xdr:rowOff>
    </xdr:from>
    <xdr:to>
      <xdr:col>102</xdr:col>
      <xdr:colOff>114300</xdr:colOff>
      <xdr:row>59</xdr:row>
      <xdr:rowOff>34468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46512"/>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59792</xdr:rowOff>
    </xdr:from>
    <xdr:to>
      <xdr:col>102</xdr:col>
      <xdr:colOff>165100</xdr:colOff>
      <xdr:row>58</xdr:row>
      <xdr:rowOff>161392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1000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7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56744</xdr:rowOff>
    </xdr:from>
    <xdr:to>
      <xdr:col>98</xdr:col>
      <xdr:colOff>38100</xdr:colOff>
      <xdr:row>58</xdr:row>
      <xdr:rowOff>158344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0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3421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7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163423</xdr:rowOff>
    </xdr:from>
    <xdr:to>
      <xdr:col>116</xdr:col>
      <xdr:colOff>114300</xdr:colOff>
      <xdr:row>59</xdr:row>
      <xdr:rowOff>93573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78350</xdr:rowOff>
    </xdr:from>
    <xdr:ext cx="313932"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2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163957</xdr:rowOff>
    </xdr:from>
    <xdr:to>
      <xdr:col>112</xdr:col>
      <xdr:colOff>38100</xdr:colOff>
      <xdr:row>59</xdr:row>
      <xdr:rowOff>94107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85234</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66333" y="10200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162204</xdr:rowOff>
    </xdr:from>
    <xdr:to>
      <xdr:col>107</xdr:col>
      <xdr:colOff>101600</xdr:colOff>
      <xdr:row>59</xdr:row>
      <xdr:rowOff>92354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83481</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77333" y="10199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155118</xdr:rowOff>
    </xdr:from>
    <xdr:to>
      <xdr:col>102</xdr:col>
      <xdr:colOff>165100</xdr:colOff>
      <xdr:row>59</xdr:row>
      <xdr:rowOff>85268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76395</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191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151612</xdr:rowOff>
    </xdr:from>
    <xdr:to>
      <xdr:col>98</xdr:col>
      <xdr:colOff>38100</xdr:colOff>
      <xdr:row>59</xdr:row>
      <xdr:rowOff>81762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9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72889</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18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126822</xdr:rowOff>
    </xdr:from>
    <xdr:to>
      <xdr:col>116</xdr:col>
      <xdr:colOff>62864</xdr:colOff>
      <xdr:row>77</xdr:row>
      <xdr:rowOff>120993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28322"/>
          <a:ext cx="1269" cy="119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124820</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32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120993</xdr:rowOff>
    </xdr:from>
    <xdr:to>
      <xdr:col>116</xdr:col>
      <xdr:colOff>152400</xdr:colOff>
      <xdr:row>77</xdr:row>
      <xdr:rowOff>120993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3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73499</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0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126822</xdr:rowOff>
    </xdr:from>
    <xdr:to>
      <xdr:col>116</xdr:col>
      <xdr:colOff>152400</xdr:colOff>
      <xdr:row>70</xdr:row>
      <xdr:rowOff>126822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2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148939</xdr:rowOff>
    </xdr:from>
    <xdr:to>
      <xdr:col>116</xdr:col>
      <xdr:colOff>63500</xdr:colOff>
      <xdr:row>73</xdr:row>
      <xdr:rowOff>36564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493339"/>
          <a:ext cx="838200" cy="5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30446</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546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52019</xdr:rowOff>
    </xdr:from>
    <xdr:to>
      <xdr:col>116</xdr:col>
      <xdr:colOff>114300</xdr:colOff>
      <xdr:row>73</xdr:row>
      <xdr:rowOff>153619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56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36564</xdr:rowOff>
    </xdr:from>
    <xdr:to>
      <xdr:col>111</xdr:col>
      <xdr:colOff>177800</xdr:colOff>
      <xdr:row>73</xdr:row>
      <xdr:rowOff>91504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552414"/>
          <a:ext cx="889000" cy="5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95548</xdr:rowOff>
    </xdr:from>
    <xdr:to>
      <xdr:col>112</xdr:col>
      <xdr:colOff>38100</xdr:colOff>
      <xdr:row>74</xdr:row>
      <xdr:rowOff>25698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16825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7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91504</xdr:rowOff>
    </xdr:from>
    <xdr:to>
      <xdr:col>107</xdr:col>
      <xdr:colOff>50800</xdr:colOff>
      <xdr:row>74</xdr:row>
      <xdr:rowOff>23381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607354"/>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148717</xdr:rowOff>
    </xdr:from>
    <xdr:to>
      <xdr:col>107</xdr:col>
      <xdr:colOff>101600</xdr:colOff>
      <xdr:row>74</xdr:row>
      <xdr:rowOff>78867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69994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23381</xdr:rowOff>
    </xdr:from>
    <xdr:to>
      <xdr:col>102</xdr:col>
      <xdr:colOff>114300</xdr:colOff>
      <xdr:row>74</xdr:row>
      <xdr:rowOff>50965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710681"/>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107550</xdr:rowOff>
    </xdr:from>
    <xdr:to>
      <xdr:col>102</xdr:col>
      <xdr:colOff>165100</xdr:colOff>
      <xdr:row>74</xdr:row>
      <xdr:rowOff>37700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6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54227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39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107245</xdr:rowOff>
    </xdr:from>
    <xdr:to>
      <xdr:col>98</xdr:col>
      <xdr:colOff>38100</xdr:colOff>
      <xdr:row>74</xdr:row>
      <xdr:rowOff>37395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62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53922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39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98139</xdr:rowOff>
    </xdr:from>
    <xdr:to>
      <xdr:col>116</xdr:col>
      <xdr:colOff>114300</xdr:colOff>
      <xdr:row>73</xdr:row>
      <xdr:rowOff>28289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44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121016</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29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157214</xdr:rowOff>
    </xdr:from>
    <xdr:to>
      <xdr:col>112</xdr:col>
      <xdr:colOff>38100</xdr:colOff>
      <xdr:row>73</xdr:row>
      <xdr:rowOff>87364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5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103891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27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40704</xdr:rowOff>
    </xdr:from>
    <xdr:to>
      <xdr:col>107</xdr:col>
      <xdr:colOff>101600</xdr:colOff>
      <xdr:row>73</xdr:row>
      <xdr:rowOff>142304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55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158831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33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144031</xdr:rowOff>
    </xdr:from>
    <xdr:to>
      <xdr:col>102</xdr:col>
      <xdr:colOff>165100</xdr:colOff>
      <xdr:row>74</xdr:row>
      <xdr:rowOff>74181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65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65308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75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xdr:rowOff>
    </xdr:from>
    <xdr:to>
      <xdr:col>98</xdr:col>
      <xdr:colOff>38100</xdr:colOff>
      <xdr:row>74</xdr:row>
      <xdr:rowOff>101765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6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92892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78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200"/>
            </a:lnSpc>
          </a:pPr>
          <a:r>
            <a:rPr kumimoji="1" lang="ja-JP" altLang="ja-JP" sz="1100">
              <a:solidFill>
                <a:schemeClr val="dk1"/>
              </a:solidFill>
              <a:effectLst/>
              <a:latin typeface="+mn-lt"/>
              <a:ea typeface="+mn-ea"/>
              <a:cs typeface="+mn-cs"/>
            </a:rPr>
            <a:t>住民一人当たりの性質別決算額において、類似団体や全国平均と比較して、人件費、物件費、補助費等、普通建設事業費、公債費、投資及び出資金が高い水準にある。</a:t>
          </a:r>
          <a:endParaRPr lang="ja-JP" altLang="ja-JP" sz="1400">
            <a:effectLst/>
          </a:endParaRPr>
        </a:p>
        <a:p>
          <a:pPr>
            <a:lnSpc>
              <a:spcPts val="1200"/>
            </a:lnSpc>
          </a:pPr>
          <a:r>
            <a:rPr kumimoji="1" lang="ja-JP" altLang="ja-JP" sz="1100">
              <a:solidFill>
                <a:schemeClr val="dk1"/>
              </a:solidFill>
              <a:effectLst/>
              <a:latin typeface="+mn-lt"/>
              <a:ea typeface="+mn-ea"/>
              <a:cs typeface="+mn-cs"/>
            </a:rPr>
            <a:t>人件費については、</a:t>
          </a:r>
          <a:r>
            <a:rPr lang="ja-JP" altLang="ja-JP" sz="1100" b="0" i="0" baseline="0">
              <a:solidFill>
                <a:schemeClr val="dk1"/>
              </a:solidFill>
              <a:effectLst/>
              <a:latin typeface="+mn-lt"/>
              <a:ea typeface="+mn-ea"/>
              <a:cs typeface="+mn-cs"/>
            </a:rPr>
            <a:t>町村合併に伴い消防及びごみ処理事業に係る一部事務組合の職員の身分をそのまま引き継いだことが主な要因として考えられるが、職員の定員管理や給与の適正化等に努めており、町村合併を行なった平成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年度と比較して、職員数で△</a:t>
          </a:r>
          <a:r>
            <a:rPr lang="en-US" altLang="ja-JP" sz="1100" b="0" i="0" baseline="0">
              <a:solidFill>
                <a:schemeClr val="dk1"/>
              </a:solidFill>
              <a:effectLst/>
              <a:latin typeface="+mn-lt"/>
              <a:ea typeface="+mn-ea"/>
              <a:cs typeface="+mn-cs"/>
            </a:rPr>
            <a:t>225</a:t>
          </a:r>
          <a:r>
            <a:rPr lang="ja-JP" altLang="ja-JP" sz="1100" b="0" i="0" baseline="0">
              <a:solidFill>
                <a:schemeClr val="dk1"/>
              </a:solidFill>
              <a:effectLst/>
              <a:latin typeface="+mn-lt"/>
              <a:ea typeface="+mn-ea"/>
              <a:cs typeface="+mn-cs"/>
            </a:rPr>
            <a:t>人、金額で約</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億円減少している。</a:t>
          </a:r>
          <a:endParaRPr lang="ja-JP" altLang="ja-JP" sz="1400">
            <a:effectLst/>
          </a:endParaRPr>
        </a:p>
        <a:p>
          <a:pPr rtl="0" eaLnBrk="1" fontAlgn="auto" latinLnBrk="0" hangingPunct="1">
            <a:lnSpc>
              <a:spcPts val="1200"/>
            </a:lnSpc>
          </a:pPr>
          <a:r>
            <a:rPr kumimoji="1" lang="ja-JP" altLang="ja-JP" sz="1100">
              <a:solidFill>
                <a:schemeClr val="dk1"/>
              </a:solidFill>
              <a:effectLst/>
              <a:latin typeface="+mn-lt"/>
              <a:ea typeface="+mn-ea"/>
              <a:cs typeface="+mn-cs"/>
            </a:rPr>
            <a:t>物件費については、</a:t>
          </a:r>
          <a:r>
            <a:rPr lang="ja-JP" altLang="ja-JP" sz="1100" b="0" i="0" baseline="0">
              <a:solidFill>
                <a:schemeClr val="dk1"/>
              </a:solidFill>
              <a:effectLst/>
              <a:latin typeface="+mn-lt"/>
              <a:ea typeface="+mn-ea"/>
              <a:cs typeface="+mn-cs"/>
            </a:rPr>
            <a:t>県内最南端（県庁まで約</a:t>
          </a:r>
          <a:r>
            <a:rPr lang="en-US" altLang="ja-JP" sz="1100" b="0" i="0" baseline="0">
              <a:solidFill>
                <a:schemeClr val="dk1"/>
              </a:solidFill>
              <a:effectLst/>
              <a:latin typeface="+mn-lt"/>
              <a:ea typeface="+mn-ea"/>
              <a:cs typeface="+mn-cs"/>
            </a:rPr>
            <a:t>130㎞</a:t>
          </a:r>
          <a:r>
            <a:rPr lang="ja-JP" altLang="ja-JP" sz="1100" b="0" i="0" baseline="0">
              <a:solidFill>
                <a:schemeClr val="dk1"/>
              </a:solidFill>
              <a:effectLst/>
              <a:latin typeface="+mn-lt"/>
              <a:ea typeface="+mn-ea"/>
              <a:cs typeface="+mn-cs"/>
            </a:rPr>
            <a:t>）に位置するなど地理的条件により発生する旅費及び燃料費等の経費や、町単独で実施している消防及びごみ処理施設の運営経費などが、物件費を押し上げる要因と考えられる。</a:t>
          </a:r>
          <a:endParaRPr lang="ja-JP" altLang="ja-JP" sz="1400">
            <a:effectLst/>
          </a:endParaRPr>
        </a:p>
        <a:p>
          <a:pPr rtl="0" eaLnBrk="1" fontAlgn="auto" latinLnBrk="0" hangingPunct="1">
            <a:lnSpc>
              <a:spcPts val="1200"/>
            </a:lnSpc>
          </a:pPr>
          <a:r>
            <a:rPr kumimoji="1" lang="ja-JP" altLang="ja-JP" sz="1100">
              <a:solidFill>
                <a:schemeClr val="dk1"/>
              </a:solidFill>
              <a:effectLst/>
              <a:latin typeface="+mn-lt"/>
              <a:ea typeface="+mn-ea"/>
              <a:cs typeface="+mn-cs"/>
            </a:rPr>
            <a:t>補助費については、し尿処理施設やごみ処理施設の広域化に伴い、施設の建設経費に係る負担金が減少しているが、令和３年度と比較して、ふるさと寄附金事業の増加などにより</a:t>
          </a:r>
          <a:r>
            <a:rPr kumimoji="1" lang="en-US" altLang="ja-JP" sz="1100">
              <a:solidFill>
                <a:schemeClr val="dk1"/>
              </a:solidFill>
              <a:effectLst/>
              <a:latin typeface="+mn-lt"/>
              <a:ea typeface="+mn-ea"/>
              <a:cs typeface="+mn-cs"/>
            </a:rPr>
            <a:t>142,525</a:t>
          </a:r>
          <a:r>
            <a:rPr kumimoji="1" lang="ja-JP" altLang="ja-JP" sz="1100">
              <a:solidFill>
                <a:schemeClr val="dk1"/>
              </a:solidFill>
              <a:effectLst/>
              <a:latin typeface="+mn-lt"/>
              <a:ea typeface="+mn-ea"/>
              <a:cs typeface="+mn-cs"/>
            </a:rPr>
            <a:t>千円増加している。</a:t>
          </a:r>
          <a:endParaRPr lang="ja-JP" altLang="ja-JP" sz="1400">
            <a:effectLst/>
          </a:endParaRPr>
        </a:p>
        <a:p>
          <a:pPr>
            <a:lnSpc>
              <a:spcPts val="1200"/>
            </a:lnSpc>
          </a:pPr>
          <a:r>
            <a:rPr kumimoji="1" lang="ja-JP" altLang="ja-JP" sz="1100">
              <a:solidFill>
                <a:schemeClr val="dk1"/>
              </a:solidFill>
              <a:effectLst/>
              <a:latin typeface="+mn-lt"/>
              <a:ea typeface="+mn-ea"/>
              <a:cs typeface="+mn-cs"/>
            </a:rPr>
            <a:t>普通建設事業については、水産業を町の基幹産業としていることにより、漁港施設等の整備に多額の経費を要していること、また、</a:t>
          </a:r>
          <a:r>
            <a:rPr lang="ja-JP" altLang="ja-JP" sz="1100" b="0" i="0" baseline="0">
              <a:solidFill>
                <a:schemeClr val="dk1"/>
              </a:solidFill>
              <a:effectLst/>
              <a:latin typeface="+mn-lt"/>
              <a:ea typeface="+mn-ea"/>
              <a:cs typeface="+mn-cs"/>
            </a:rPr>
            <a:t>半島部を多く有する地理的要件などもあり、道路整備にも多くの経費を要していることが主な要因と考えられるために全国、類似団体と比較して高い水準となっている。</a:t>
          </a:r>
          <a:endParaRPr lang="ja-JP" altLang="ja-JP" sz="1400">
            <a:effectLst/>
          </a:endParaRPr>
        </a:p>
        <a:p>
          <a:pPr rtl="0" eaLnBrk="1" fontAlgn="auto" latinLnBrk="0" hangingPunct="1">
            <a:lnSpc>
              <a:spcPts val="1200"/>
            </a:lnSpc>
          </a:pPr>
          <a:r>
            <a:rPr kumimoji="1" lang="ja-JP" altLang="ja-JP" sz="1100">
              <a:solidFill>
                <a:schemeClr val="dk1"/>
              </a:solidFill>
              <a:effectLst/>
              <a:latin typeface="+mn-lt"/>
              <a:ea typeface="+mn-ea"/>
              <a:cs typeface="+mn-cs"/>
            </a:rPr>
            <a:t>公債費については、</a:t>
          </a:r>
          <a:r>
            <a:rPr lang="ja-JP" altLang="ja-JP" sz="1100" b="0" i="0" baseline="0">
              <a:solidFill>
                <a:schemeClr val="dk1"/>
              </a:solidFill>
              <a:effectLst/>
              <a:latin typeface="+mn-lt"/>
              <a:ea typeface="+mn-ea"/>
              <a:cs typeface="+mn-cs"/>
            </a:rPr>
            <a:t>地方債を伴う事業については、特に緊急性・重要性を考慮しながら優先順位をつけて計画的な実施に努めており、地方債残高は、合併当初と比較して約</a:t>
          </a:r>
          <a:r>
            <a:rPr lang="en-US" altLang="ja-JP" sz="1100" b="0" i="0" baseline="0">
              <a:solidFill>
                <a:schemeClr val="dk1"/>
              </a:solidFill>
              <a:effectLst/>
              <a:latin typeface="+mn-lt"/>
              <a:ea typeface="+mn-ea"/>
              <a:cs typeface="+mn-cs"/>
            </a:rPr>
            <a:t>110</a:t>
          </a:r>
          <a:r>
            <a:rPr lang="ja-JP" altLang="ja-JP" sz="1100" b="0" i="0" baseline="0">
              <a:solidFill>
                <a:schemeClr val="dk1"/>
              </a:solidFill>
              <a:effectLst/>
              <a:latin typeface="+mn-lt"/>
              <a:ea typeface="+mn-ea"/>
              <a:cs typeface="+mn-cs"/>
            </a:rPr>
            <a:t>億円減少しているものの、全国及び類似団体と比較すると高い水準にあり、さらなる地方債発行の抑制に取り組む必要がある。</a:t>
          </a:r>
          <a:endParaRPr lang="ja-JP" altLang="ja-JP" sz="1400">
            <a:effectLst/>
          </a:endParaRPr>
        </a:p>
        <a:p>
          <a:pPr rtl="0" eaLnBrk="1" fontAlgn="auto" latinLnBrk="0" hangingPunct="1">
            <a:lnSpc>
              <a:spcPts val="1200"/>
            </a:lnSpc>
          </a:pPr>
          <a:r>
            <a:rPr kumimoji="1" lang="ja-JP" altLang="ja-JP" sz="1100" b="0" i="0" baseline="0">
              <a:solidFill>
                <a:schemeClr val="dk1"/>
              </a:solidFill>
              <a:effectLst/>
              <a:latin typeface="+mn-lt"/>
              <a:ea typeface="+mn-ea"/>
              <a:cs typeface="+mn-cs"/>
            </a:rPr>
            <a:t>積立金については、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年度は、基金の使途の明確化を図るため、基金の再編を行ったことによる新設基金への積立が主な要因となっている。</a:t>
          </a:r>
          <a:endParaRPr lang="ja-JP" altLang="ja-JP" sz="1400">
            <a:effectLst/>
          </a:endParaRPr>
        </a:p>
        <a:p>
          <a:pPr rtl="0" eaLnBrk="1" fontAlgn="auto" latinLnBrk="0" hangingPunct="1">
            <a:lnSpc>
              <a:spcPts val="1200"/>
            </a:lnSpc>
          </a:pPr>
          <a:r>
            <a:rPr kumimoji="1" lang="ja-JP" altLang="ja-JP" sz="1100" b="0" i="0" baseline="0">
              <a:solidFill>
                <a:schemeClr val="dk1"/>
              </a:solidFill>
              <a:effectLst/>
              <a:latin typeface="+mn-lt"/>
              <a:ea typeface="+mn-ea"/>
              <a:cs typeface="+mn-cs"/>
            </a:rPr>
            <a:t>投資及び出資金については、上水道事業会計が実施する老朽管更新事業等に対する出資金であり、</a:t>
          </a:r>
          <a:r>
            <a:rPr lang="ja-JP" altLang="ja-JP" sz="1100" b="0" i="0" baseline="0">
              <a:solidFill>
                <a:schemeClr val="dk1"/>
              </a:solidFill>
              <a:effectLst/>
              <a:latin typeface="+mn-lt"/>
              <a:ea typeface="+mn-ea"/>
              <a:cs typeface="+mn-cs"/>
            </a:rPr>
            <a:t>半島部を多く有する地理的要件などもあり、管路の延長も長く老朽化も進んでいることから、今後も増加していくことが見込まれる。</a:t>
          </a:r>
          <a:endParaRPr lang="ja-JP" altLang="ja-JP" sz="1400">
            <a:effectLst/>
          </a:endParaRPr>
        </a:p>
        <a:p>
          <a:pPr rtl="0" eaLnBrk="1" fontAlgn="auto" latinLnBrk="0" hangingPunct="1">
            <a:lnSpc>
              <a:spcPts val="1200"/>
            </a:lnSpc>
          </a:pPr>
          <a:r>
            <a:rPr kumimoji="1" lang="ja-JP" altLang="ja-JP" sz="1100" b="0" i="0" baseline="0">
              <a:solidFill>
                <a:schemeClr val="dk1"/>
              </a:solidFill>
              <a:effectLst/>
              <a:latin typeface="+mn-lt"/>
              <a:ea typeface="+mn-ea"/>
              <a:cs typeface="+mn-cs"/>
            </a:rPr>
            <a:t>こうしたことを踏まえ、</a:t>
          </a:r>
          <a:r>
            <a:rPr lang="ja-JP" altLang="ja-JP" sz="1100" b="0" i="0" baseline="0">
              <a:solidFill>
                <a:schemeClr val="dk1"/>
              </a:solidFill>
              <a:effectLst/>
              <a:latin typeface="+mn-lt"/>
              <a:ea typeface="+mn-ea"/>
              <a:cs typeface="+mn-cs"/>
            </a:rPr>
            <a:t>今後も引続き職員の適正な人員配置や定員の適正化を図り人件費の削減に努めるとともに、選択と集中、緊急度・優先度を考慮した投資に努め、将来に負担を残さないよう身の丈にあった財政運営を行う。</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19,575
19,470
238.99
16,828,985
16,023,287
700,453
9,450,877
15,479,751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59690</xdr:rowOff>
    </xdr:from>
    <xdr:to>
      <xdr:col>24</xdr:col>
      <xdr:colOff>62865</xdr:colOff>
      <xdr:row>37</xdr:row>
      <xdr:rowOff>105867</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03190"/>
          <a:ext cx="1270" cy="124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109694</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5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105867</xdr:rowOff>
    </xdr:from>
    <xdr:to>
      <xdr:col>24</xdr:col>
      <xdr:colOff>152400</xdr:colOff>
      <xdr:row>37</xdr:row>
      <xdr:rowOff>105867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49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6367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59690</xdr:rowOff>
    </xdr:from>
    <xdr:to>
      <xdr:col>24</xdr:col>
      <xdr:colOff>152400</xdr:colOff>
      <xdr:row>30</xdr:row>
      <xdr:rowOff>59690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105867</xdr:rowOff>
    </xdr:from>
    <xdr:to>
      <xdr:col>24</xdr:col>
      <xdr:colOff>63500</xdr:colOff>
      <xdr:row>38</xdr:row>
      <xdr:rowOff>100381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449517"/>
          <a:ext cx="838200" cy="16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71086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5574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48209</xdr:rowOff>
    </xdr:from>
    <xdr:to>
      <xdr:col>24</xdr:col>
      <xdr:colOff>114300</xdr:colOff>
      <xdr:row>33</xdr:row>
      <xdr:rowOff>149809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7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57404</xdr:rowOff>
    </xdr:from>
    <xdr:to>
      <xdr:col>19</xdr:col>
      <xdr:colOff>177800</xdr:colOff>
      <xdr:row>38</xdr:row>
      <xdr:rowOff>100381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572504"/>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157023</xdr:rowOff>
    </xdr:from>
    <xdr:to>
      <xdr:col>20</xdr:col>
      <xdr:colOff>38100</xdr:colOff>
      <xdr:row>34</xdr:row>
      <xdr:rowOff>87173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1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103700</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59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7569</xdr:rowOff>
    </xdr:from>
    <xdr:to>
      <xdr:col>15</xdr:col>
      <xdr:colOff>50800</xdr:colOff>
      <xdr:row>38</xdr:row>
      <xdr:rowOff>57404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522669"/>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61468</xdr:rowOff>
    </xdr:from>
    <xdr:to>
      <xdr:col>15</xdr:col>
      <xdr:colOff>101600</xdr:colOff>
      <xdr:row>34</xdr:row>
      <xdr:rowOff>163068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8145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143358</xdr:rowOff>
    </xdr:from>
    <xdr:to>
      <xdr:col>10</xdr:col>
      <xdr:colOff>114300</xdr:colOff>
      <xdr:row>38</xdr:row>
      <xdr:rowOff>7569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487008"/>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58725</xdr:rowOff>
    </xdr:from>
    <xdr:to>
      <xdr:col>10</xdr:col>
      <xdr:colOff>165100</xdr:colOff>
      <xdr:row>37</xdr:row>
      <xdr:rowOff>160325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4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5402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7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157480</xdr:rowOff>
    </xdr:from>
    <xdr:to>
      <xdr:col>6</xdr:col>
      <xdr:colOff>38100</xdr:colOff>
      <xdr:row>37</xdr:row>
      <xdr:rowOff>87630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104157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10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55067</xdr:rowOff>
    </xdr:from>
    <xdr:to>
      <xdr:col>24</xdr:col>
      <xdr:colOff>114300</xdr:colOff>
      <xdr:row>37</xdr:row>
      <xdr:rowOff>156667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141444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1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49581</xdr:rowOff>
    </xdr:from>
    <xdr:to>
      <xdr:col>20</xdr:col>
      <xdr:colOff>38100</xdr:colOff>
      <xdr:row>38</xdr:row>
      <xdr:rowOff>151181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56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142308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65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6604</xdr:rowOff>
    </xdr:from>
    <xdr:to>
      <xdr:col>15</xdr:col>
      <xdr:colOff>101600</xdr:colOff>
      <xdr:row>38</xdr:row>
      <xdr:rowOff>108204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99331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61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128219</xdr:rowOff>
    </xdr:from>
    <xdr:to>
      <xdr:col>10</xdr:col>
      <xdr:colOff>165100</xdr:colOff>
      <xdr:row>38</xdr:row>
      <xdr:rowOff>58369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4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49496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56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92558</xdr:rowOff>
    </xdr:from>
    <xdr:to>
      <xdr:col>6</xdr:col>
      <xdr:colOff>38100</xdr:colOff>
      <xdr:row>38</xdr:row>
      <xdr:rowOff>22707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436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13835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5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79359</xdr:rowOff>
    </xdr:from>
    <xdr:to>
      <xdr:col>24</xdr:col>
      <xdr:colOff>62865</xdr:colOff>
      <xdr:row>59</xdr:row>
      <xdr:rowOff>65767</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51859"/>
          <a:ext cx="1270" cy="152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69594</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18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65767</xdr:rowOff>
    </xdr:from>
    <xdr:to>
      <xdr:col>24</xdr:col>
      <xdr:colOff>152400</xdr:colOff>
      <xdr:row>59</xdr:row>
      <xdr:rowOff>65767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18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26036</xdr:rowOff>
    </xdr:from>
    <xdr:ext cx="599010"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79359</xdr:rowOff>
    </xdr:from>
    <xdr:to>
      <xdr:col>24</xdr:col>
      <xdr:colOff>152400</xdr:colOff>
      <xdr:row>50</xdr:row>
      <xdr:rowOff>79359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5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51844</xdr:rowOff>
    </xdr:from>
    <xdr:to>
      <xdr:col>24</xdr:col>
      <xdr:colOff>63500</xdr:colOff>
      <xdr:row>57</xdr:row>
      <xdr:rowOff>153343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24494"/>
          <a:ext cx="838200" cy="10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7659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08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156232</xdr:rowOff>
    </xdr:from>
    <xdr:to>
      <xdr:col>24</xdr:col>
      <xdr:colOff>114300</xdr:colOff>
      <xdr:row>57</xdr:row>
      <xdr:rowOff>86382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757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170922</xdr:rowOff>
    </xdr:from>
    <xdr:to>
      <xdr:col>19</xdr:col>
      <xdr:colOff>177800</xdr:colOff>
      <xdr:row>57</xdr:row>
      <xdr:rowOff>153343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600672"/>
          <a:ext cx="889000" cy="32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102072</xdr:rowOff>
    </xdr:from>
    <xdr:to>
      <xdr:col>20</xdr:col>
      <xdr:colOff>38100</xdr:colOff>
      <xdr:row>57</xdr:row>
      <xdr:rowOff>32222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70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48749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478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170922</xdr:rowOff>
    </xdr:from>
    <xdr:to>
      <xdr:col>15</xdr:col>
      <xdr:colOff>50800</xdr:colOff>
      <xdr:row>58</xdr:row>
      <xdr:rowOff>155492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600672"/>
          <a:ext cx="889000" cy="49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155450</xdr:rowOff>
    </xdr:from>
    <xdr:to>
      <xdr:col>15</xdr:col>
      <xdr:colOff>101600</xdr:colOff>
      <xdr:row>55</xdr:row>
      <xdr:rowOff>85600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41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102127</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18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155492</xdr:rowOff>
    </xdr:from>
    <xdr:to>
      <xdr:col>10</xdr:col>
      <xdr:colOff>114300</xdr:colOff>
      <xdr:row>59</xdr:row>
      <xdr:rowOff>18131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99592"/>
          <a:ext cx="889000" cy="3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125640</xdr:rowOff>
    </xdr:from>
    <xdr:to>
      <xdr:col>10</xdr:col>
      <xdr:colOff>165100</xdr:colOff>
      <xdr:row>59</xdr:row>
      <xdr:rowOff>55790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1006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46917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1016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5502</xdr:rowOff>
    </xdr:from>
    <xdr:to>
      <xdr:col>6</xdr:col>
      <xdr:colOff>38100</xdr:colOff>
      <xdr:row>59</xdr:row>
      <xdr:rowOff>107102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1012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98229</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1021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1044</xdr:rowOff>
    </xdr:from>
    <xdr:to>
      <xdr:col>24</xdr:col>
      <xdr:colOff>114300</xdr:colOff>
      <xdr:row>57</xdr:row>
      <xdr:rowOff>102644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7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150921</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52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102543</xdr:rowOff>
    </xdr:from>
    <xdr:to>
      <xdr:col>20</xdr:col>
      <xdr:colOff>38100</xdr:colOff>
      <xdr:row>58</xdr:row>
      <xdr:rowOff>32693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7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23820</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96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120122</xdr:rowOff>
    </xdr:from>
    <xdr:to>
      <xdr:col>15</xdr:col>
      <xdr:colOff>101600</xdr:colOff>
      <xdr:row>56</xdr:row>
      <xdr:rowOff>50272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54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41399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104692</xdr:rowOff>
    </xdr:from>
    <xdr:to>
      <xdr:col>10</xdr:col>
      <xdr:colOff>165100</xdr:colOff>
      <xdr:row>59</xdr:row>
      <xdr:rowOff>34842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1004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51369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982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138781</xdr:rowOff>
    </xdr:from>
    <xdr:to>
      <xdr:col>6</xdr:col>
      <xdr:colOff>38100</xdr:colOff>
      <xdr:row>59</xdr:row>
      <xdr:rowOff>68931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1008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85458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985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150673</xdr:rowOff>
    </xdr:from>
    <xdr:to>
      <xdr:col>24</xdr:col>
      <xdr:colOff>62865</xdr:colOff>
      <xdr:row>78</xdr:row>
      <xdr:rowOff>80474</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1980723"/>
          <a:ext cx="1270" cy="1472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84301</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4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80474</xdr:rowOff>
    </xdr:from>
    <xdr:to>
      <xdr:col>24</xdr:col>
      <xdr:colOff>152400</xdr:colOff>
      <xdr:row>78</xdr:row>
      <xdr:rowOff>80474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453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97350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150673</xdr:rowOff>
    </xdr:from>
    <xdr:to>
      <xdr:col>24</xdr:col>
      <xdr:colOff>152400</xdr:colOff>
      <xdr:row>69</xdr:row>
      <xdr:rowOff>150673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1980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117183</xdr:rowOff>
    </xdr:from>
    <xdr:to>
      <xdr:col>24</xdr:col>
      <xdr:colOff>63500</xdr:colOff>
      <xdr:row>71</xdr:row>
      <xdr:rowOff>83921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2118683"/>
          <a:ext cx="838200" cy="13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71690</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4160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93263</xdr:rowOff>
    </xdr:from>
    <xdr:to>
      <xdr:col>24</xdr:col>
      <xdr:colOff>114300</xdr:colOff>
      <xdr:row>73</xdr:row>
      <xdr:rowOff>23413</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43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117183</xdr:rowOff>
    </xdr:from>
    <xdr:to>
      <xdr:col>19</xdr:col>
      <xdr:colOff>177800</xdr:colOff>
      <xdr:row>74</xdr:row>
      <xdr:rowOff>117487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2118683"/>
          <a:ext cx="889000" cy="68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71</xdr:row>
      <xdr:rowOff>152470</xdr:rowOff>
    </xdr:from>
    <xdr:to>
      <xdr:col>20</xdr:col>
      <xdr:colOff>38100</xdr:colOff>
      <xdr:row>72</xdr:row>
      <xdr:rowOff>82620</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32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73747</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41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117487</xdr:rowOff>
    </xdr:from>
    <xdr:to>
      <xdr:col>15</xdr:col>
      <xdr:colOff>50800</xdr:colOff>
      <xdr:row>75</xdr:row>
      <xdr:rowOff>62700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2804787"/>
          <a:ext cx="889000" cy="11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141763</xdr:rowOff>
    </xdr:from>
    <xdr:to>
      <xdr:col>15</xdr:col>
      <xdr:colOff>101600</xdr:colOff>
      <xdr:row>75</xdr:row>
      <xdr:rowOff>71913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282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63040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292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62700</xdr:rowOff>
    </xdr:from>
    <xdr:to>
      <xdr:col>10</xdr:col>
      <xdr:colOff>114300</xdr:colOff>
      <xdr:row>75</xdr:row>
      <xdr:rowOff>161131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2921450"/>
          <a:ext cx="889000" cy="9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159499</xdr:rowOff>
    </xdr:from>
    <xdr:to>
      <xdr:col>10</xdr:col>
      <xdr:colOff>165100</xdr:colOff>
      <xdr:row>77</xdr:row>
      <xdr:rowOff>89649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1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80776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28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49867</xdr:rowOff>
    </xdr:from>
    <xdr:to>
      <xdr:col>6</xdr:col>
      <xdr:colOff>38100</xdr:colOff>
      <xdr:row>77</xdr:row>
      <xdr:rowOff>151467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25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142594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34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33121</xdr:rowOff>
    </xdr:from>
    <xdr:to>
      <xdr:col>24</xdr:col>
      <xdr:colOff>114300</xdr:colOff>
      <xdr:row>71</xdr:row>
      <xdr:rowOff>134721</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2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55998</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05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66383</xdr:rowOff>
    </xdr:from>
    <xdr:to>
      <xdr:col>20</xdr:col>
      <xdr:colOff>38100</xdr:colOff>
      <xdr:row>70</xdr:row>
      <xdr:rowOff>167983</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06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13060</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184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66687</xdr:rowOff>
    </xdr:from>
    <xdr:to>
      <xdr:col>15</xdr:col>
      <xdr:colOff>101600</xdr:colOff>
      <xdr:row>74</xdr:row>
      <xdr:rowOff>168287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275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13364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529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11900</xdr:rowOff>
    </xdr:from>
    <xdr:to>
      <xdr:col>10</xdr:col>
      <xdr:colOff>165100</xdr:colOff>
      <xdr:row>75</xdr:row>
      <xdr:rowOff>113500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28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130027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264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110331</xdr:rowOff>
    </xdr:from>
    <xdr:to>
      <xdr:col>6</xdr:col>
      <xdr:colOff>38100</xdr:colOff>
      <xdr:row>76</xdr:row>
      <xdr:rowOff>40481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296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57008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274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3632</xdr:rowOff>
    </xdr:from>
    <xdr:to>
      <xdr:col>24</xdr:col>
      <xdr:colOff>62865</xdr:colOff>
      <xdr:row>98</xdr:row>
      <xdr:rowOff>102476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34132"/>
          <a:ext cx="1270" cy="1470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106303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0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102476</xdr:rowOff>
    </xdr:from>
    <xdr:to>
      <xdr:col>24</xdr:col>
      <xdr:colOff>152400</xdr:colOff>
      <xdr:row>98</xdr:row>
      <xdr:rowOff>102476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0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121759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0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3632</xdr:rowOff>
    </xdr:from>
    <xdr:to>
      <xdr:col>24</xdr:col>
      <xdr:colOff>152400</xdr:colOff>
      <xdr:row>90</xdr:row>
      <xdr:rowOff>3632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3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139624</xdr:rowOff>
    </xdr:from>
    <xdr:to>
      <xdr:col>24</xdr:col>
      <xdr:colOff>63500</xdr:colOff>
      <xdr:row>95</xdr:row>
      <xdr:rowOff>78739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255924"/>
          <a:ext cx="838200" cy="1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99368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87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120941</xdr:rowOff>
    </xdr:from>
    <xdr:to>
      <xdr:col>24</xdr:col>
      <xdr:colOff>114300</xdr:colOff>
      <xdr:row>96</xdr:row>
      <xdr:rowOff>51091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78739</xdr:rowOff>
    </xdr:from>
    <xdr:to>
      <xdr:col>19</xdr:col>
      <xdr:colOff>177800</xdr:colOff>
      <xdr:row>96</xdr:row>
      <xdr:rowOff>73050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366489"/>
          <a:ext cx="889000" cy="1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73749</xdr:rowOff>
    </xdr:from>
    <xdr:to>
      <xdr:col>20</xdr:col>
      <xdr:colOff>38100</xdr:colOff>
      <xdr:row>96</xdr:row>
      <xdr:rowOff>3899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6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166476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5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73050</xdr:rowOff>
    </xdr:from>
    <xdr:to>
      <xdr:col>15</xdr:col>
      <xdr:colOff>50800</xdr:colOff>
      <xdr:row>96</xdr:row>
      <xdr:rowOff>95605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32250"/>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135573</xdr:rowOff>
    </xdr:from>
    <xdr:to>
      <xdr:col>15</xdr:col>
      <xdr:colOff>101600</xdr:colOff>
      <xdr:row>96</xdr:row>
      <xdr:rowOff>65723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2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82250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19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93777</xdr:rowOff>
    </xdr:from>
    <xdr:to>
      <xdr:col>10</xdr:col>
      <xdr:colOff>114300</xdr:colOff>
      <xdr:row>96</xdr:row>
      <xdr:rowOff>95605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552977"/>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76124</xdr:rowOff>
    </xdr:from>
    <xdr:to>
      <xdr:col>10</xdr:col>
      <xdr:colOff>165100</xdr:colOff>
      <xdr:row>98</xdr:row>
      <xdr:rowOff>6274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168851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7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124282</xdr:rowOff>
    </xdr:from>
    <xdr:to>
      <xdr:col>6</xdr:col>
      <xdr:colOff>38100</xdr:colOff>
      <xdr:row>98</xdr:row>
      <xdr:rowOff>54432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5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45559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84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88824</xdr:rowOff>
    </xdr:from>
    <xdr:to>
      <xdr:col>24</xdr:col>
      <xdr:colOff>114300</xdr:colOff>
      <xdr:row>95</xdr:row>
      <xdr:rowOff>18974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20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111701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05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27939</xdr:rowOff>
    </xdr:from>
    <xdr:to>
      <xdr:col>20</xdr:col>
      <xdr:colOff>38100</xdr:colOff>
      <xdr:row>95</xdr:row>
      <xdr:rowOff>129539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31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146066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09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22250</xdr:rowOff>
    </xdr:from>
    <xdr:to>
      <xdr:col>15</xdr:col>
      <xdr:colOff>101600</xdr:colOff>
      <xdr:row>96</xdr:row>
      <xdr:rowOff>123850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114977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57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44805</xdr:rowOff>
    </xdr:from>
    <xdr:to>
      <xdr:col>10</xdr:col>
      <xdr:colOff>165100</xdr:colOff>
      <xdr:row>96</xdr:row>
      <xdr:rowOff>146405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0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162932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27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42977</xdr:rowOff>
    </xdr:from>
    <xdr:to>
      <xdr:col>6</xdr:col>
      <xdr:colOff>38100</xdr:colOff>
      <xdr:row>96</xdr:row>
      <xdr:rowOff>144577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0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161104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27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157302</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72252"/>
          <a:ext cx="1270" cy="1182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103979</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157302</xdr:rowOff>
    </xdr:from>
    <xdr:to>
      <xdr:col>55</xdr:col>
      <xdr:colOff>88900</xdr:colOff>
      <xdr:row>31</xdr:row>
      <xdr:rowOff>157302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7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168698</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408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145821</xdr:rowOff>
    </xdr:from>
    <xdr:to>
      <xdr:col>55</xdr:col>
      <xdr:colOff>50800</xdr:colOff>
      <xdr:row>38</xdr:row>
      <xdr:rowOff>75971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167539</xdr:rowOff>
    </xdr:from>
    <xdr:to>
      <xdr:col>50</xdr:col>
      <xdr:colOff>165100</xdr:colOff>
      <xdr:row>38</xdr:row>
      <xdr:rowOff>97689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114215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138049</xdr:rowOff>
    </xdr:from>
    <xdr:to>
      <xdr:col>46</xdr:col>
      <xdr:colOff>38100</xdr:colOff>
      <xdr:row>38</xdr:row>
      <xdr:rowOff>68199</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84726</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5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37465</xdr:rowOff>
    </xdr:from>
    <xdr:to>
      <xdr:col>41</xdr:col>
      <xdr:colOff>101600</xdr:colOff>
      <xdr:row>38</xdr:row>
      <xdr:rowOff>139065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155592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327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161595</xdr:rowOff>
    </xdr:from>
    <xdr:to>
      <xdr:col>36</xdr:col>
      <xdr:colOff>165100</xdr:colOff>
      <xdr:row>38</xdr:row>
      <xdr:rowOff>91745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5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108272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8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147979</xdr:rowOff>
    </xdr:from>
    <xdr:to>
      <xdr:col>54</xdr:col>
      <xdr:colOff>189865</xdr:colOff>
      <xdr:row>58</xdr:row>
      <xdr:rowOff>138574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20479"/>
          <a:ext cx="1270" cy="1362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142401</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138574</xdr:rowOff>
    </xdr:from>
    <xdr:to>
      <xdr:col>55</xdr:col>
      <xdr:colOff>88900</xdr:colOff>
      <xdr:row>58</xdr:row>
      <xdr:rowOff>138574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94656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9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111,493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147979</xdr:rowOff>
    </xdr:from>
    <xdr:to>
      <xdr:col>55</xdr:col>
      <xdr:colOff>88900</xdr:colOff>
      <xdr:row>50</xdr:row>
      <xdr:rowOff>147979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2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139733</xdr:rowOff>
    </xdr:from>
    <xdr:to>
      <xdr:col>55</xdr:col>
      <xdr:colOff>0</xdr:colOff>
      <xdr:row>54</xdr:row>
      <xdr:rowOff>167965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055133"/>
          <a:ext cx="838200" cy="37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81501</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11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103074</xdr:rowOff>
    </xdr:from>
    <xdr:to>
      <xdr:col>55</xdr:col>
      <xdr:colOff>50800</xdr:colOff>
      <xdr:row>56</xdr:row>
      <xdr:rowOff>33224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53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139733</xdr:rowOff>
    </xdr:from>
    <xdr:to>
      <xdr:col>50</xdr:col>
      <xdr:colOff>114300</xdr:colOff>
      <xdr:row>53</xdr:row>
      <xdr:rowOff>11570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055133"/>
          <a:ext cx="889000" cy="4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1575</xdr:rowOff>
    </xdr:from>
    <xdr:to>
      <xdr:col>50</xdr:col>
      <xdr:colOff>165100</xdr:colOff>
      <xdr:row>55</xdr:row>
      <xdr:rowOff>103175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43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94302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11570</xdr:rowOff>
    </xdr:from>
    <xdr:to>
      <xdr:col>45</xdr:col>
      <xdr:colOff>177800</xdr:colOff>
      <xdr:row>54</xdr:row>
      <xdr:rowOff>96070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098420"/>
          <a:ext cx="889000" cy="25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98158</xdr:rowOff>
    </xdr:from>
    <xdr:to>
      <xdr:col>46</xdr:col>
      <xdr:colOff>38100</xdr:colOff>
      <xdr:row>54</xdr:row>
      <xdr:rowOff>28308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18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19435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27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96070</xdr:rowOff>
    </xdr:from>
    <xdr:to>
      <xdr:col>41</xdr:col>
      <xdr:colOff>50800</xdr:colOff>
      <xdr:row>55</xdr:row>
      <xdr:rowOff>82893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354370"/>
          <a:ext cx="889000" cy="15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137363</xdr:rowOff>
    </xdr:from>
    <xdr:to>
      <xdr:col>41</xdr:col>
      <xdr:colOff>101600</xdr:colOff>
      <xdr:row>55</xdr:row>
      <xdr:rowOff>67513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39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58640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48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121443</xdr:rowOff>
    </xdr:from>
    <xdr:to>
      <xdr:col>36</xdr:col>
      <xdr:colOff>165100</xdr:colOff>
      <xdr:row>56</xdr:row>
      <xdr:rowOff>51593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5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42720</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117165</xdr:rowOff>
    </xdr:from>
    <xdr:to>
      <xdr:col>55</xdr:col>
      <xdr:colOff>50800</xdr:colOff>
      <xdr:row>55</xdr:row>
      <xdr:rowOff>47315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37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140042</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22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88933</xdr:rowOff>
    </xdr:from>
    <xdr:to>
      <xdr:col>50</xdr:col>
      <xdr:colOff>165100</xdr:colOff>
      <xdr:row>53</xdr:row>
      <xdr:rowOff>19083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00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35610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87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132220</xdr:rowOff>
    </xdr:from>
    <xdr:to>
      <xdr:col>46</xdr:col>
      <xdr:colOff>38100</xdr:colOff>
      <xdr:row>53</xdr:row>
      <xdr:rowOff>62370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04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78897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882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45270</xdr:rowOff>
    </xdr:from>
    <xdr:to>
      <xdr:col>41</xdr:col>
      <xdr:colOff>101600</xdr:colOff>
      <xdr:row>54</xdr:row>
      <xdr:rowOff>146870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30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163397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07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32093</xdr:rowOff>
    </xdr:from>
    <xdr:to>
      <xdr:col>36</xdr:col>
      <xdr:colOff>165100</xdr:colOff>
      <xdr:row>55</xdr:row>
      <xdr:rowOff>133693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4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150220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23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96800</xdr:rowOff>
    </xdr:from>
    <xdr:to>
      <xdr:col>54</xdr:col>
      <xdr:colOff>189865</xdr:colOff>
      <xdr:row>78</xdr:row>
      <xdr:rowOff>136919</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98300"/>
          <a:ext cx="1270" cy="1411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140746</xdr:rowOff>
    </xdr:from>
    <xdr:ext cx="534377"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136919</xdr:rowOff>
    </xdr:from>
    <xdr:to>
      <xdr:col>55</xdr:col>
      <xdr:colOff>88900</xdr:colOff>
      <xdr:row>78</xdr:row>
      <xdr:rowOff>136919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1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43477</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96800</xdr:rowOff>
    </xdr:from>
    <xdr:to>
      <xdr:col>55</xdr:col>
      <xdr:colOff>88900</xdr:colOff>
      <xdr:row>70</xdr:row>
      <xdr:rowOff>96800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9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20104</xdr:rowOff>
    </xdr:from>
    <xdr:to>
      <xdr:col>55</xdr:col>
      <xdr:colOff>0</xdr:colOff>
      <xdr:row>75</xdr:row>
      <xdr:rowOff>112725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707404"/>
          <a:ext cx="838200" cy="26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100118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6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77241</xdr:rowOff>
    </xdr:from>
    <xdr:to>
      <xdr:col>55</xdr:col>
      <xdr:colOff>50800</xdr:colOff>
      <xdr:row>75</xdr:row>
      <xdr:rowOff>7391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7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138747</xdr:rowOff>
    </xdr:from>
    <xdr:to>
      <xdr:col>50</xdr:col>
      <xdr:colOff>114300</xdr:colOff>
      <xdr:row>74</xdr:row>
      <xdr:rowOff>20104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2654597"/>
          <a:ext cx="8890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165633</xdr:rowOff>
    </xdr:from>
    <xdr:to>
      <xdr:col>50</xdr:col>
      <xdr:colOff>165100</xdr:colOff>
      <xdr:row>75</xdr:row>
      <xdr:rowOff>95783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85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86910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4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138747</xdr:rowOff>
    </xdr:from>
    <xdr:to>
      <xdr:col>45</xdr:col>
      <xdr:colOff>177800</xdr:colOff>
      <xdr:row>78</xdr:row>
      <xdr:rowOff>60185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2654597"/>
          <a:ext cx="889000" cy="77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132067</xdr:rowOff>
    </xdr:from>
    <xdr:to>
      <xdr:col>46</xdr:col>
      <xdr:colOff>38100</xdr:colOff>
      <xdr:row>75</xdr:row>
      <xdr:rowOff>62217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281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53344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291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60185</xdr:rowOff>
    </xdr:from>
    <xdr:to>
      <xdr:col>41</xdr:col>
      <xdr:colOff>50800</xdr:colOff>
      <xdr:row>78</xdr:row>
      <xdr:rowOff>92760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33285"/>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44208</xdr:rowOff>
    </xdr:from>
    <xdr:to>
      <xdr:col>41</xdr:col>
      <xdr:colOff>101600</xdr:colOff>
      <xdr:row>79</xdr:row>
      <xdr:rowOff>145808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58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136935</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68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153366</xdr:rowOff>
    </xdr:from>
    <xdr:to>
      <xdr:col>36</xdr:col>
      <xdr:colOff>165100</xdr:colOff>
      <xdr:row>79</xdr:row>
      <xdr:rowOff>83516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52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74643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61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61925</xdr:rowOff>
    </xdr:from>
    <xdr:to>
      <xdr:col>55</xdr:col>
      <xdr:colOff>50800</xdr:colOff>
      <xdr:row>75</xdr:row>
      <xdr:rowOff>163525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9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40352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8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140754</xdr:rowOff>
    </xdr:from>
    <xdr:to>
      <xdr:col>50</xdr:col>
      <xdr:colOff>165100</xdr:colOff>
      <xdr:row>74</xdr:row>
      <xdr:rowOff>70904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65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87431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43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87947</xdr:rowOff>
    </xdr:from>
    <xdr:to>
      <xdr:col>46</xdr:col>
      <xdr:colOff>38100</xdr:colOff>
      <xdr:row>74</xdr:row>
      <xdr:rowOff>18097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60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34624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37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9385</xdr:rowOff>
    </xdr:from>
    <xdr:to>
      <xdr:col>41</xdr:col>
      <xdr:colOff>101600</xdr:colOff>
      <xdr:row>78</xdr:row>
      <xdr:rowOff>110985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127512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15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41960</xdr:rowOff>
    </xdr:from>
    <xdr:to>
      <xdr:col>36</xdr:col>
      <xdr:colOff>165100</xdr:colOff>
      <xdr:row>78</xdr:row>
      <xdr:rowOff>143560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1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160087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19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112539</xdr:rowOff>
    </xdr:from>
    <xdr:to>
      <xdr:col>54</xdr:col>
      <xdr:colOff>189865</xdr:colOff>
      <xdr:row>98</xdr:row>
      <xdr:rowOff>159860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43039"/>
          <a:ext cx="1270" cy="1418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163687</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159860</xdr:rowOff>
    </xdr:from>
    <xdr:to>
      <xdr:col>55</xdr:col>
      <xdr:colOff>88900</xdr:colOff>
      <xdr:row>98</xdr:row>
      <xdr:rowOff>159860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6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59216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1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112539</xdr:rowOff>
    </xdr:from>
    <xdr:to>
      <xdr:col>55</xdr:col>
      <xdr:colOff>88900</xdr:colOff>
      <xdr:row>90</xdr:row>
      <xdr:rowOff>112539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43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91436</xdr:rowOff>
    </xdr:from>
    <xdr:to>
      <xdr:col>55</xdr:col>
      <xdr:colOff>0</xdr:colOff>
      <xdr:row>96</xdr:row>
      <xdr:rowOff>106539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550636"/>
          <a:ext cx="838200" cy="1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37768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5982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14891</xdr:rowOff>
    </xdr:from>
    <xdr:to>
      <xdr:col>55</xdr:col>
      <xdr:colOff>50800</xdr:colOff>
      <xdr:row>94</xdr:row>
      <xdr:rowOff>116491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1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91436</xdr:rowOff>
    </xdr:from>
    <xdr:to>
      <xdr:col>50</xdr:col>
      <xdr:colOff>114300</xdr:colOff>
      <xdr:row>96</xdr:row>
      <xdr:rowOff>118211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550636"/>
          <a:ext cx="889000" cy="2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41923</xdr:rowOff>
    </xdr:from>
    <xdr:to>
      <xdr:col>50</xdr:col>
      <xdr:colOff>165100</xdr:colOff>
      <xdr:row>94</xdr:row>
      <xdr:rowOff>143523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15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160050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59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107581</xdr:rowOff>
    </xdr:from>
    <xdr:to>
      <xdr:col>45</xdr:col>
      <xdr:colOff>177800</xdr:colOff>
      <xdr:row>96</xdr:row>
      <xdr:rowOff>118211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566781"/>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111874</xdr:rowOff>
    </xdr:from>
    <xdr:to>
      <xdr:col>46</xdr:col>
      <xdr:colOff>38100</xdr:colOff>
      <xdr:row>95</xdr:row>
      <xdr:rowOff>42024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2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58551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0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107581</xdr:rowOff>
    </xdr:from>
    <xdr:to>
      <xdr:col>41</xdr:col>
      <xdr:colOff>50800</xdr:colOff>
      <xdr:row>96</xdr:row>
      <xdr:rowOff>118811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566781"/>
          <a:ext cx="889000" cy="1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66368</xdr:rowOff>
    </xdr:from>
    <xdr:to>
      <xdr:col>41</xdr:col>
      <xdr:colOff>101600</xdr:colOff>
      <xdr:row>95</xdr:row>
      <xdr:rowOff>167968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35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13045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12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96301</xdr:rowOff>
    </xdr:from>
    <xdr:to>
      <xdr:col>36</xdr:col>
      <xdr:colOff>165100</xdr:colOff>
      <xdr:row>96</xdr:row>
      <xdr:rowOff>26451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38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42978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15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55739</xdr:rowOff>
    </xdr:from>
    <xdr:to>
      <xdr:col>55</xdr:col>
      <xdr:colOff>50800</xdr:colOff>
      <xdr:row>96</xdr:row>
      <xdr:rowOff>157339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1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34166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49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40636</xdr:rowOff>
    </xdr:from>
    <xdr:to>
      <xdr:col>50</xdr:col>
      <xdr:colOff>165100</xdr:colOff>
      <xdr:row>96</xdr:row>
      <xdr:rowOff>142236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133363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59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67411</xdr:rowOff>
    </xdr:from>
    <xdr:to>
      <xdr:col>46</xdr:col>
      <xdr:colOff>38100</xdr:colOff>
      <xdr:row>96</xdr:row>
      <xdr:rowOff>169011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160138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61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56781</xdr:rowOff>
    </xdr:from>
    <xdr:to>
      <xdr:col>41</xdr:col>
      <xdr:colOff>101600</xdr:colOff>
      <xdr:row>96</xdr:row>
      <xdr:rowOff>158381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1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149508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60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68011</xdr:rowOff>
    </xdr:from>
    <xdr:to>
      <xdr:col>36</xdr:col>
      <xdr:colOff>165100</xdr:colOff>
      <xdr:row>96</xdr:row>
      <xdr:rowOff>169611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2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160738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61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167498</xdr:rowOff>
    </xdr:from>
    <xdr:to>
      <xdr:col>85</xdr:col>
      <xdr:colOff>126364</xdr:colOff>
      <xdr:row>39</xdr:row>
      <xdr:rowOff>54432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10998"/>
          <a:ext cx="1269" cy="1429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58259</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4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54432</xdr:rowOff>
    </xdr:from>
    <xdr:to>
      <xdr:col>86</xdr:col>
      <xdr:colOff>25400</xdr:colOff>
      <xdr:row>39</xdr:row>
      <xdr:rowOff>54432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4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114175</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167498</xdr:rowOff>
    </xdr:from>
    <xdr:to>
      <xdr:col>86</xdr:col>
      <xdr:colOff>25400</xdr:colOff>
      <xdr:row>30</xdr:row>
      <xdr:rowOff>167498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1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127767</xdr:rowOff>
    </xdr:from>
    <xdr:to>
      <xdr:col>85</xdr:col>
      <xdr:colOff>127000</xdr:colOff>
      <xdr:row>37</xdr:row>
      <xdr:rowOff>19776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299967"/>
          <a:ext cx="838200" cy="6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3695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04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152268</xdr:rowOff>
    </xdr:from>
    <xdr:to>
      <xdr:col>85</xdr:col>
      <xdr:colOff>177800</xdr:colOff>
      <xdr:row>36</xdr:row>
      <xdr:rowOff>82418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5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127767</xdr:rowOff>
    </xdr:from>
    <xdr:to>
      <xdr:col>81</xdr:col>
      <xdr:colOff>50800</xdr:colOff>
      <xdr:row>37</xdr:row>
      <xdr:rowOff>100243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299967"/>
          <a:ext cx="889000" cy="14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161961</xdr:rowOff>
    </xdr:from>
    <xdr:to>
      <xdr:col>81</xdr:col>
      <xdr:colOff>101600</xdr:colOff>
      <xdr:row>35</xdr:row>
      <xdr:rowOff>92111</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59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108638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7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100243</xdr:rowOff>
    </xdr:from>
    <xdr:to>
      <xdr:col>76</xdr:col>
      <xdr:colOff>114300</xdr:colOff>
      <xdr:row>37</xdr:row>
      <xdr:rowOff>137185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43893"/>
          <a:ext cx="8890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107691</xdr:rowOff>
    </xdr:from>
    <xdr:to>
      <xdr:col>76</xdr:col>
      <xdr:colOff>165100</xdr:colOff>
      <xdr:row>36</xdr:row>
      <xdr:rowOff>37841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54368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88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137185</xdr:rowOff>
    </xdr:from>
    <xdr:to>
      <xdr:col>71</xdr:col>
      <xdr:colOff>177800</xdr:colOff>
      <xdr:row>37</xdr:row>
      <xdr:rowOff>152684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80835"/>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1163</xdr:rowOff>
    </xdr:from>
    <xdr:to>
      <xdr:col>72</xdr:col>
      <xdr:colOff>38100</xdr:colOff>
      <xdr:row>37</xdr:row>
      <xdr:rowOff>102763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4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119290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2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67503</xdr:rowOff>
    </xdr:from>
    <xdr:to>
      <xdr:col>67</xdr:col>
      <xdr:colOff>101600</xdr:colOff>
      <xdr:row>37</xdr:row>
      <xdr:rowOff>169103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1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14180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8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140426</xdr:rowOff>
    </xdr:from>
    <xdr:to>
      <xdr:col>85</xdr:col>
      <xdr:colOff>177800</xdr:colOff>
      <xdr:row>37</xdr:row>
      <xdr:rowOff>70576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1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118853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9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76967</xdr:rowOff>
    </xdr:from>
    <xdr:to>
      <xdr:col>81</xdr:col>
      <xdr:colOff>101600</xdr:colOff>
      <xdr:row>37</xdr:row>
      <xdr:rowOff>7117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4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169694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34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49443</xdr:rowOff>
    </xdr:from>
    <xdr:to>
      <xdr:col>76</xdr:col>
      <xdr:colOff>165100</xdr:colOff>
      <xdr:row>37</xdr:row>
      <xdr:rowOff>151043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9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142170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8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86385</xdr:rowOff>
    </xdr:from>
    <xdr:to>
      <xdr:col>72</xdr:col>
      <xdr:colOff>38100</xdr:colOff>
      <xdr:row>38</xdr:row>
      <xdr:rowOff>16535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7662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101884</xdr:rowOff>
    </xdr:from>
    <xdr:to>
      <xdr:col>67</xdr:col>
      <xdr:colOff>101600</xdr:colOff>
      <xdr:row>38</xdr:row>
      <xdr:rowOff>32034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23161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3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165509</xdr:rowOff>
    </xdr:from>
    <xdr:to>
      <xdr:col>85</xdr:col>
      <xdr:colOff>126364</xdr:colOff>
      <xdr:row>57</xdr:row>
      <xdr:rowOff>170355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38009"/>
          <a:ext cx="1269" cy="120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2732</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4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170355</xdr:rowOff>
    </xdr:from>
    <xdr:to>
      <xdr:col>86</xdr:col>
      <xdr:colOff>25400</xdr:colOff>
      <xdr:row>57</xdr:row>
      <xdr:rowOff>170355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4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112186</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1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165509</xdr:rowOff>
    </xdr:from>
    <xdr:to>
      <xdr:col>86</xdr:col>
      <xdr:colOff>25400</xdr:colOff>
      <xdr:row>50</xdr:row>
      <xdr:rowOff>165509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3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161280</xdr:rowOff>
    </xdr:from>
    <xdr:to>
      <xdr:col>85</xdr:col>
      <xdr:colOff>127000</xdr:colOff>
      <xdr:row>55</xdr:row>
      <xdr:rowOff>48237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419580"/>
          <a:ext cx="838200" cy="5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154972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1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5095</xdr:rowOff>
    </xdr:from>
    <xdr:to>
      <xdr:col>85</xdr:col>
      <xdr:colOff>177800</xdr:colOff>
      <xdr:row>55</xdr:row>
      <xdr:rowOff>106695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4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42065</xdr:rowOff>
    </xdr:from>
    <xdr:to>
      <xdr:col>81</xdr:col>
      <xdr:colOff>50800</xdr:colOff>
      <xdr:row>55</xdr:row>
      <xdr:rowOff>48237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300365"/>
          <a:ext cx="889000" cy="17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68029</xdr:rowOff>
    </xdr:from>
    <xdr:to>
      <xdr:col>81</xdr:col>
      <xdr:colOff>101600</xdr:colOff>
      <xdr:row>55</xdr:row>
      <xdr:rowOff>169629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4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160756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59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42065</xdr:rowOff>
    </xdr:from>
    <xdr:to>
      <xdr:col>76</xdr:col>
      <xdr:colOff>114300</xdr:colOff>
      <xdr:row>55</xdr:row>
      <xdr:rowOff>63576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300365"/>
          <a:ext cx="889000" cy="19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21417</xdr:rowOff>
    </xdr:from>
    <xdr:to>
      <xdr:col>76</xdr:col>
      <xdr:colOff>165100</xdr:colOff>
      <xdr:row>54</xdr:row>
      <xdr:rowOff>123017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2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114144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63576</xdr:rowOff>
    </xdr:from>
    <xdr:to>
      <xdr:col>71</xdr:col>
      <xdr:colOff>177800</xdr:colOff>
      <xdr:row>55</xdr:row>
      <xdr:rowOff>65519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493326"/>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154051</xdr:rowOff>
    </xdr:from>
    <xdr:to>
      <xdr:col>72</xdr:col>
      <xdr:colOff>38100</xdr:colOff>
      <xdr:row>56</xdr:row>
      <xdr:rowOff>84201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583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75328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67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157435</xdr:rowOff>
    </xdr:from>
    <xdr:to>
      <xdr:col>67</xdr:col>
      <xdr:colOff>101600</xdr:colOff>
      <xdr:row>57</xdr:row>
      <xdr:rowOff>87585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78712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85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110480</xdr:rowOff>
    </xdr:from>
    <xdr:to>
      <xdr:col>85</xdr:col>
      <xdr:colOff>177800</xdr:colOff>
      <xdr:row>55</xdr:row>
      <xdr:rowOff>40630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36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133357</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22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168887</xdr:rowOff>
    </xdr:from>
    <xdr:to>
      <xdr:col>81</xdr:col>
      <xdr:colOff>101600</xdr:colOff>
      <xdr:row>55</xdr:row>
      <xdr:rowOff>99037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42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115564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20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162715</xdr:rowOff>
    </xdr:from>
    <xdr:to>
      <xdr:col>76</xdr:col>
      <xdr:colOff>165100</xdr:colOff>
      <xdr:row>54</xdr:row>
      <xdr:rowOff>92865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24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109392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02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12776</xdr:rowOff>
    </xdr:from>
    <xdr:to>
      <xdr:col>72</xdr:col>
      <xdr:colOff>38100</xdr:colOff>
      <xdr:row>55</xdr:row>
      <xdr:rowOff>114376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44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130903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21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14719</xdr:rowOff>
    </xdr:from>
    <xdr:to>
      <xdr:col>67</xdr:col>
      <xdr:colOff>101600</xdr:colOff>
      <xdr:row>55</xdr:row>
      <xdr:rowOff>116319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44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132846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21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86970</xdr:rowOff>
    </xdr:from>
    <xdr:to>
      <xdr:col>85</xdr:col>
      <xdr:colOff>126364</xdr:colOff>
      <xdr:row>79</xdr:row>
      <xdr:rowOff>35534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088470"/>
          <a:ext cx="1269"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39361</xdr:rowOff>
    </xdr:from>
    <xdr:ext cx="378565"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83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35534</xdr:rowOff>
    </xdr:from>
    <xdr:to>
      <xdr:col>86</xdr:col>
      <xdr:colOff>25400</xdr:colOff>
      <xdr:row>79</xdr:row>
      <xdr:rowOff>35534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33647</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6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86970</xdr:rowOff>
    </xdr:from>
    <xdr:to>
      <xdr:col>86</xdr:col>
      <xdr:colOff>25400</xdr:colOff>
      <xdr:row>70</xdr:row>
      <xdr:rowOff>86970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08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89333</xdr:rowOff>
    </xdr:from>
    <xdr:to>
      <xdr:col>85</xdr:col>
      <xdr:colOff>127000</xdr:colOff>
      <xdr:row>77</xdr:row>
      <xdr:rowOff>141376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290983"/>
          <a:ext cx="838200" cy="5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74706</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104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51829</xdr:rowOff>
    </xdr:from>
    <xdr:to>
      <xdr:col>85</xdr:col>
      <xdr:colOff>177800</xdr:colOff>
      <xdr:row>77</xdr:row>
      <xdr:rowOff>153429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2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89333</xdr:rowOff>
    </xdr:from>
    <xdr:to>
      <xdr:col>81</xdr:col>
      <xdr:colOff>50800</xdr:colOff>
      <xdr:row>77</xdr:row>
      <xdr:rowOff>151282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290983"/>
          <a:ext cx="889000" cy="6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106883</xdr:rowOff>
    </xdr:from>
    <xdr:to>
      <xdr:col>81</xdr:col>
      <xdr:colOff>101600</xdr:colOff>
      <xdr:row>78</xdr:row>
      <xdr:rowOff>37033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0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28160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40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148501</xdr:rowOff>
    </xdr:from>
    <xdr:to>
      <xdr:col>76</xdr:col>
      <xdr:colOff>114300</xdr:colOff>
      <xdr:row>77</xdr:row>
      <xdr:rowOff>151282</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178701"/>
          <a:ext cx="889000" cy="17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58840</xdr:rowOff>
    </xdr:from>
    <xdr:to>
      <xdr:col>76</xdr:col>
      <xdr:colOff>165100</xdr:colOff>
      <xdr:row>77</xdr:row>
      <xdr:rowOff>160440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2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5517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0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148501</xdr:rowOff>
    </xdr:from>
    <xdr:to>
      <xdr:col>71</xdr:col>
      <xdr:colOff>177800</xdr:colOff>
      <xdr:row>77</xdr:row>
      <xdr:rowOff>161417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178701"/>
          <a:ext cx="889000" cy="18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126391</xdr:rowOff>
    </xdr:from>
    <xdr:to>
      <xdr:col>72</xdr:col>
      <xdr:colOff>38100</xdr:colOff>
      <xdr:row>78</xdr:row>
      <xdr:rowOff>56541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32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47668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42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107111</xdr:rowOff>
    </xdr:from>
    <xdr:to>
      <xdr:col>67</xdr:col>
      <xdr:colOff>101600</xdr:colOff>
      <xdr:row>78</xdr:row>
      <xdr:rowOff>37261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0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53788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08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90576</xdr:rowOff>
    </xdr:from>
    <xdr:to>
      <xdr:col>85</xdr:col>
      <xdr:colOff>177800</xdr:colOff>
      <xdr:row>78</xdr:row>
      <xdr:rowOff>20726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29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69003</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27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38533</xdr:rowOff>
    </xdr:from>
    <xdr:to>
      <xdr:col>81</xdr:col>
      <xdr:colOff>101600</xdr:colOff>
      <xdr:row>77</xdr:row>
      <xdr:rowOff>140133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24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156660</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01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100482</xdr:rowOff>
    </xdr:from>
    <xdr:to>
      <xdr:col>76</xdr:col>
      <xdr:colOff>165100</xdr:colOff>
      <xdr:row>78</xdr:row>
      <xdr:rowOff>30632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3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21759</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39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97701</xdr:rowOff>
    </xdr:from>
    <xdr:to>
      <xdr:col>72</xdr:col>
      <xdr:colOff>38100</xdr:colOff>
      <xdr:row>77</xdr:row>
      <xdr:rowOff>27851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12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44378</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36111" y="1290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110617</xdr:rowOff>
    </xdr:from>
    <xdr:to>
      <xdr:col>67</xdr:col>
      <xdr:colOff>101600</xdr:colOff>
      <xdr:row>78</xdr:row>
      <xdr:rowOff>40767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31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31894</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40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31801</xdr:rowOff>
    </xdr:from>
    <xdr:to>
      <xdr:col>85</xdr:col>
      <xdr:colOff>126364</xdr:colOff>
      <xdr:row>99</xdr:row>
      <xdr:rowOff>14770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62301"/>
          <a:ext cx="1269" cy="152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18597</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14770</xdr:rowOff>
    </xdr:from>
    <xdr:to>
      <xdr:col>86</xdr:col>
      <xdr:colOff>25400</xdr:colOff>
      <xdr:row>99</xdr:row>
      <xdr:rowOff>14770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149928</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3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121,664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31801</xdr:rowOff>
    </xdr:from>
    <xdr:to>
      <xdr:col>86</xdr:col>
      <xdr:colOff>25400</xdr:colOff>
      <xdr:row>90</xdr:row>
      <xdr:rowOff>31801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62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26067</xdr:rowOff>
    </xdr:from>
    <xdr:to>
      <xdr:col>85</xdr:col>
      <xdr:colOff>127000</xdr:colOff>
      <xdr:row>90</xdr:row>
      <xdr:rowOff>31801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5456567"/>
          <a:ext cx="838200" cy="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85062</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01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106635</xdr:rowOff>
    </xdr:from>
    <xdr:to>
      <xdr:col>85</xdr:col>
      <xdr:colOff>177800</xdr:colOff>
      <xdr:row>95</xdr:row>
      <xdr:rowOff>36785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26067</xdr:rowOff>
    </xdr:from>
    <xdr:to>
      <xdr:col>81</xdr:col>
      <xdr:colOff>50800</xdr:colOff>
      <xdr:row>90</xdr:row>
      <xdr:rowOff>30886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5456567"/>
          <a:ext cx="889000" cy="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77890</xdr:rowOff>
    </xdr:from>
    <xdr:to>
      <xdr:col>81</xdr:col>
      <xdr:colOff>101600</xdr:colOff>
      <xdr:row>95</xdr:row>
      <xdr:rowOff>8040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1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170617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2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30886</xdr:rowOff>
    </xdr:from>
    <xdr:to>
      <xdr:col>76</xdr:col>
      <xdr:colOff>114300</xdr:colOff>
      <xdr:row>91</xdr:row>
      <xdr:rowOff>61595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5461386"/>
          <a:ext cx="889000" cy="20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133992</xdr:rowOff>
    </xdr:from>
    <xdr:to>
      <xdr:col>76</xdr:col>
      <xdr:colOff>165100</xdr:colOff>
      <xdr:row>95</xdr:row>
      <xdr:rowOff>64142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5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55269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34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61595</xdr:rowOff>
    </xdr:from>
    <xdr:to>
      <xdr:col>71</xdr:col>
      <xdr:colOff>177800</xdr:colOff>
      <xdr:row>92</xdr:row>
      <xdr:rowOff>43955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5663545"/>
          <a:ext cx="889000" cy="15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27349</xdr:rowOff>
    </xdr:from>
    <xdr:to>
      <xdr:col>72</xdr:col>
      <xdr:colOff>38100</xdr:colOff>
      <xdr:row>94</xdr:row>
      <xdr:rowOff>128949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1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120076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23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9023</xdr:rowOff>
    </xdr:from>
    <xdr:to>
      <xdr:col>67</xdr:col>
      <xdr:colOff>101600</xdr:colOff>
      <xdr:row>94</xdr:row>
      <xdr:rowOff>110623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12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101750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21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152451</xdr:rowOff>
    </xdr:from>
    <xdr:to>
      <xdr:col>85</xdr:col>
      <xdr:colOff>177800</xdr:colOff>
      <xdr:row>90</xdr:row>
      <xdr:rowOff>82601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541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105478</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364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146717</xdr:rowOff>
    </xdr:from>
    <xdr:to>
      <xdr:col>81</xdr:col>
      <xdr:colOff>101600</xdr:colOff>
      <xdr:row>90</xdr:row>
      <xdr:rowOff>76867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540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93394</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51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89</xdr:row>
      <xdr:rowOff>151536</xdr:rowOff>
    </xdr:from>
    <xdr:to>
      <xdr:col>76</xdr:col>
      <xdr:colOff>165100</xdr:colOff>
      <xdr:row>90</xdr:row>
      <xdr:rowOff>81686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541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98213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518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10795</xdr:rowOff>
    </xdr:from>
    <xdr:to>
      <xdr:col>72</xdr:col>
      <xdr:colOff>38100</xdr:colOff>
      <xdr:row>91</xdr:row>
      <xdr:rowOff>112395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561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128922</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538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164605</xdr:rowOff>
    </xdr:from>
    <xdr:to>
      <xdr:col>67</xdr:col>
      <xdr:colOff>101600</xdr:colOff>
      <xdr:row>92</xdr:row>
      <xdr:rowOff>94755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576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111282</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554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53594</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882894"/>
          <a:ext cx="1269" cy="848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271</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65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34</xdr:row>
      <xdr:rowOff>53594</xdr:rowOff>
    </xdr:from>
    <xdr:to>
      <xdr:col>116</xdr:col>
      <xdr:colOff>152400</xdr:colOff>
      <xdr:row>34</xdr:row>
      <xdr:rowOff>53594</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882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77978</xdr:rowOff>
    </xdr:from>
    <xdr:to>
      <xdr:col>116</xdr:col>
      <xdr:colOff>63500</xdr:colOff>
      <xdr:row>34</xdr:row>
      <xdr:rowOff>53594</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5564378"/>
          <a:ext cx="8382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70375</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854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91948</xdr:rowOff>
    </xdr:from>
    <xdr:to>
      <xdr:col>116</xdr:col>
      <xdr:colOff>114300</xdr:colOff>
      <xdr:row>39</xdr:row>
      <xdr:rowOff>22098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0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77978</xdr:rowOff>
    </xdr:from>
    <xdr:to>
      <xdr:col>111</xdr:col>
      <xdr:colOff>177800</xdr:colOff>
      <xdr:row>33</xdr:row>
      <xdr:rowOff>60452</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0434300" y="5564378"/>
          <a:ext cx="889000" cy="1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63754</xdr:rowOff>
    </xdr:from>
    <xdr:to>
      <xdr:col>112</xdr:col>
      <xdr:colOff>38100</xdr:colOff>
      <xdr:row>38</xdr:row>
      <xdr:rowOff>165354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5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156481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67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60452</xdr:rowOff>
    </xdr:from>
    <xdr:to>
      <xdr:col>107</xdr:col>
      <xdr:colOff>50800</xdr:colOff>
      <xdr:row>35</xdr:row>
      <xdr:rowOff>39116</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19545300" y="5718302"/>
          <a:ext cx="889000" cy="3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92710</xdr:rowOff>
    </xdr:from>
    <xdr:to>
      <xdr:col>107</xdr:col>
      <xdr:colOff>101600</xdr:colOff>
      <xdr:row>39</xdr:row>
      <xdr:rowOff>22860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0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13987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7005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39116</xdr:rowOff>
    </xdr:from>
    <xdr:to>
      <xdr:col>102</xdr:col>
      <xdr:colOff>114300</xdr:colOff>
      <xdr:row>35</xdr:row>
      <xdr:rowOff>98552</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18656300" y="603986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38608</xdr:rowOff>
    </xdr:from>
    <xdr:to>
      <xdr:col>102</xdr:col>
      <xdr:colOff>165100</xdr:colOff>
      <xdr:row>38</xdr:row>
      <xdr:rowOff>140208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131335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12700</xdr:rowOff>
    </xdr:from>
    <xdr:to>
      <xdr:col>98</xdr:col>
      <xdr:colOff>38100</xdr:colOff>
      <xdr:row>31</xdr:row>
      <xdr:rowOff>114300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53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130827</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21428" y="51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2794</xdr:rowOff>
    </xdr:from>
    <xdr:to>
      <xdr:col>116</xdr:col>
      <xdr:colOff>114300</xdr:colOff>
      <xdr:row>34</xdr:row>
      <xdr:rowOff>104394</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583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127271</xdr:rowOff>
    </xdr:from>
    <xdr:ext cx="469744"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5785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27178</xdr:rowOff>
    </xdr:from>
    <xdr:to>
      <xdr:col>112</xdr:col>
      <xdr:colOff>38100</xdr:colOff>
      <xdr:row>32</xdr:row>
      <xdr:rowOff>128778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551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145305</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088428" y="528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9652</xdr:rowOff>
    </xdr:from>
    <xdr:to>
      <xdr:col>107</xdr:col>
      <xdr:colOff>101600</xdr:colOff>
      <xdr:row>33</xdr:row>
      <xdr:rowOff>111252</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566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127779</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199428" y="54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159766</xdr:rowOff>
    </xdr:from>
    <xdr:to>
      <xdr:col>102</xdr:col>
      <xdr:colOff>165100</xdr:colOff>
      <xdr:row>35</xdr:row>
      <xdr:rowOff>89916</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106443</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6017" y="5764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47752</xdr:rowOff>
    </xdr:from>
    <xdr:to>
      <xdr:col>98</xdr:col>
      <xdr:colOff>38100</xdr:colOff>
      <xdr:row>35</xdr:row>
      <xdr:rowOff>149352</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140479</xdr:rowOff>
    </xdr:from>
    <xdr:ext cx="378565"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7017" y="6141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ja-JP" sz="1100">
              <a:solidFill>
                <a:schemeClr val="dk1"/>
              </a:solidFill>
              <a:effectLst/>
              <a:latin typeface="+mn-lt"/>
              <a:ea typeface="+mn-ea"/>
              <a:cs typeface="+mn-cs"/>
            </a:rPr>
            <a:t>住民一人当たりの目的別決算額において、類似団体や全国平均と比較して、総務費、衛生費、消防費、教育費、公債費が高い水準にある。</a:t>
          </a:r>
          <a:endParaRPr lang="ja-JP" altLang="ja-JP" sz="1400">
            <a:effectLst/>
          </a:endParaRPr>
        </a:p>
        <a:p>
          <a:pPr rtl="0" eaLnBrk="1" fontAlgn="auto" latinLnBrk="0" hangingPunct="1">
            <a:lnSpc>
              <a:spcPts val="1500"/>
            </a:lnSpc>
          </a:pPr>
          <a:r>
            <a:rPr kumimoji="1" lang="ja-JP" altLang="ja-JP" sz="1100">
              <a:solidFill>
                <a:schemeClr val="dk1"/>
              </a:solidFill>
              <a:effectLst/>
              <a:latin typeface="+mn-lt"/>
              <a:ea typeface="+mn-ea"/>
              <a:cs typeface="+mn-cs"/>
            </a:rPr>
            <a:t>　民生費については、類似団体と比較すると高い水準にある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減少しているのは</a:t>
          </a:r>
          <a:r>
            <a:rPr kumimoji="1" lang="ja-JP" altLang="ja-JP" sz="1100">
              <a:solidFill>
                <a:schemeClr val="dk1"/>
              </a:solidFill>
              <a:effectLst/>
              <a:latin typeface="+mn-lt"/>
              <a:ea typeface="+mn-ea"/>
              <a:cs typeface="+mn-cs"/>
            </a:rPr>
            <a:t>住民税非課税世帯等に対する臨時特別給付金事業や子育て世帯への臨時特別給付金等の減少による。</a:t>
          </a:r>
          <a:endParaRPr lang="ja-JP" altLang="ja-JP" sz="1400">
            <a:effectLst/>
          </a:endParaRPr>
        </a:p>
        <a:p>
          <a:pPr rtl="0" eaLnBrk="1" fontAlgn="auto" latinLnBrk="0" hangingPunct="1">
            <a:lnSpc>
              <a:spcPts val="1500"/>
            </a:lnSpc>
          </a:pPr>
          <a:r>
            <a:rPr kumimoji="1" lang="ja-JP" altLang="ja-JP" sz="1100">
              <a:solidFill>
                <a:schemeClr val="dk1"/>
              </a:solidFill>
              <a:effectLst/>
              <a:latin typeface="+mn-lt"/>
              <a:ea typeface="+mn-ea"/>
              <a:cs typeface="+mn-cs"/>
            </a:rPr>
            <a:t>　衛生費については、し尿処理施設やごみ処理施設の広域化に伴い、施設の建設経費に係る負担金は減少したものの、施設運営費に係る宇和島地区広域事務組合負担金等、住民一人当たりのコストで算出すると高い水準となっている。</a:t>
          </a:r>
          <a:endParaRPr lang="ja-JP" altLang="ja-JP" sz="1400">
            <a:effectLst/>
          </a:endParaRPr>
        </a:p>
        <a:p>
          <a:pPr rtl="0" eaLnBrk="1" fontAlgn="auto" latinLnBrk="0" hangingPunct="1">
            <a:lnSpc>
              <a:spcPts val="1500"/>
            </a:lnSpc>
          </a:pPr>
          <a:r>
            <a:rPr kumimoji="1" lang="ja-JP" altLang="ja-JP" sz="1100">
              <a:solidFill>
                <a:schemeClr val="dk1"/>
              </a:solidFill>
              <a:effectLst/>
              <a:latin typeface="+mn-lt"/>
              <a:ea typeface="+mn-ea"/>
              <a:cs typeface="+mn-cs"/>
            </a:rPr>
            <a:t>　農林水産業費については、類似団体と比較すると高い水準にある。また、魚神山漁港海岸保全施設整備事業（国庫）や網代漁港漁村再生交付金事業（国庫）等、住民一人当たりのコストで算出すると高い水準となっている。</a:t>
          </a:r>
          <a:endParaRPr lang="ja-JP" altLang="ja-JP" sz="1400">
            <a:effectLst/>
          </a:endParaRPr>
        </a:p>
        <a:p>
          <a:pPr rtl="0" eaLnBrk="1" fontAlgn="auto" latinLnBrk="0" hangingPunct="1">
            <a:lnSpc>
              <a:spcPts val="1500"/>
            </a:lnSpc>
          </a:pPr>
          <a:r>
            <a:rPr kumimoji="1" lang="ja-JP" altLang="ja-JP" sz="1100">
              <a:solidFill>
                <a:schemeClr val="dk1"/>
              </a:solidFill>
              <a:effectLst/>
              <a:latin typeface="+mn-lt"/>
              <a:ea typeface="+mn-ea"/>
              <a:cs typeface="+mn-cs"/>
            </a:rPr>
            <a:t>　商工費については、前年度と比較して減少しているのは新型コロナウイルス感染症対策プレミアム商品券発行支援事業等の減少による。</a:t>
          </a:r>
          <a:endParaRPr lang="ja-JP" altLang="ja-JP" sz="1400">
            <a:effectLst/>
          </a:endParaRPr>
        </a:p>
        <a:p>
          <a:pPr rtl="0" eaLnBrk="1" fontAlgn="auto" latinLnBrk="0" hangingPunct="1">
            <a:lnSpc>
              <a:spcPts val="1500"/>
            </a:lnSpc>
          </a:pPr>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教育費については、</a:t>
          </a:r>
          <a:r>
            <a:rPr kumimoji="1" lang="ja-JP" altLang="ja-JP" sz="1100">
              <a:solidFill>
                <a:schemeClr val="dk1"/>
              </a:solidFill>
              <a:effectLst/>
              <a:latin typeface="+mn-lt"/>
              <a:ea typeface="+mn-ea"/>
              <a:cs typeface="+mn-cs"/>
            </a:rPr>
            <a:t>類似団体と比較すると高い水準にある。また、</a:t>
          </a:r>
          <a:r>
            <a:rPr lang="ja-JP" altLang="ja-JP" sz="1100" b="0" i="0" baseline="0">
              <a:solidFill>
                <a:schemeClr val="dk1"/>
              </a:solidFill>
              <a:effectLst/>
              <a:latin typeface="+mn-lt"/>
              <a:ea typeface="+mn-ea"/>
              <a:cs typeface="+mn-cs"/>
            </a:rPr>
            <a:t>小中学校維持管理事業等</a:t>
          </a:r>
          <a:r>
            <a:rPr kumimoji="1" lang="ja-JP" altLang="ja-JP" sz="1100">
              <a:solidFill>
                <a:schemeClr val="dk1"/>
              </a:solidFill>
              <a:effectLst/>
              <a:latin typeface="+mn-lt"/>
              <a:ea typeface="+mn-ea"/>
              <a:cs typeface="+mn-cs"/>
            </a:rPr>
            <a:t>、住民一人当たりのコストで算出すると高い水準となっている。</a:t>
          </a:r>
          <a:endParaRPr lang="ja-JP" altLang="ja-JP" sz="1400">
            <a:effectLst/>
          </a:endParaRPr>
        </a:p>
        <a:p>
          <a:pPr rtl="0" eaLnBrk="1" fontAlgn="auto" latinLnBrk="0" hangingPunct="1">
            <a:lnSpc>
              <a:spcPts val="1500"/>
            </a:lnSpc>
          </a:pPr>
          <a:r>
            <a:rPr kumimoji="1" lang="ja-JP" altLang="ja-JP" sz="1100">
              <a:solidFill>
                <a:schemeClr val="dk1"/>
              </a:solidFill>
              <a:effectLst/>
              <a:latin typeface="+mn-lt"/>
              <a:ea typeface="+mn-ea"/>
              <a:cs typeface="+mn-cs"/>
            </a:rPr>
            <a:t>　公債費については、地方債残高は合併当初から比較すると</a:t>
          </a:r>
          <a:r>
            <a:rPr lang="ja-JP" altLang="ja-JP"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110</a:t>
          </a:r>
          <a:r>
            <a:rPr lang="ja-JP" altLang="ja-JP" sz="1100" b="0" i="0" baseline="0">
              <a:solidFill>
                <a:schemeClr val="dk1"/>
              </a:solidFill>
              <a:effectLst/>
              <a:latin typeface="+mn-lt"/>
              <a:ea typeface="+mn-ea"/>
              <a:cs typeface="+mn-cs"/>
            </a:rPr>
            <a:t>億円減少しており、結果、公債費も減少傾向にあるものの、全国や類似団体の平均等と比較すると高い水準にある。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標準財政規模に占める財政調整基金残高の割合は、平成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年度以降、増加して</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たが、</a:t>
          </a:r>
          <a:r>
            <a:rPr lang="ja-JP" altLang="en-US" sz="1100" b="0" i="0" baseline="0">
              <a:solidFill>
                <a:schemeClr val="dk1"/>
              </a:solidFill>
              <a:effectLst/>
              <a:latin typeface="+mn-lt"/>
              <a:ea typeface="+mn-ea"/>
              <a:cs typeface="+mn-cs"/>
            </a:rPr>
            <a:t>令和２年度</a:t>
          </a:r>
          <a:r>
            <a:rPr lang="ja-JP" altLang="ja-JP" sz="1100" b="0" i="0" baseline="0">
              <a:solidFill>
                <a:schemeClr val="dk1"/>
              </a:solidFill>
              <a:effectLst/>
              <a:latin typeface="+mn-lt"/>
              <a:ea typeface="+mn-ea"/>
              <a:cs typeface="+mn-cs"/>
            </a:rPr>
            <a:t>は取崩により減少したものの</a:t>
          </a:r>
          <a:r>
            <a:rPr lang="ja-JP" altLang="en-US" sz="1100" b="0" i="0" baseline="0">
              <a:solidFill>
                <a:schemeClr val="dk1"/>
              </a:solidFill>
              <a:effectLst/>
              <a:latin typeface="+mn-lt"/>
              <a:ea typeface="+mn-ea"/>
              <a:cs typeface="+mn-cs"/>
            </a:rPr>
            <a:t>令和３年度及び令和４年度</a:t>
          </a:r>
          <a:r>
            <a:rPr lang="ja-JP" altLang="ja-JP" sz="1100" b="0" i="0" baseline="0">
              <a:solidFill>
                <a:schemeClr val="dk1"/>
              </a:solidFill>
              <a:effectLst/>
              <a:latin typeface="+mn-lt"/>
              <a:ea typeface="+mn-ea"/>
              <a:cs typeface="+mn-cs"/>
            </a:rPr>
            <a:t>は、積立により昨年に比べて増加している。また、実質単年度収支についても、平成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年度から令和</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年度までは赤字となっていたが、コロナ禍による事業の縮小やふるさと寄附金の増などによって、財調への積立も行った。今後においても、町の規模に見合った財政運営に努める。</a:t>
          </a:r>
          <a:r>
            <a:rPr lang="en-US"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各会計とも毎年度黒字を保っている。</a:t>
          </a:r>
          <a:endParaRPr lang="ja-JP" altLang="ja-JP" sz="1400">
            <a:effectLst/>
          </a:endParaRPr>
        </a:p>
        <a:p>
          <a:r>
            <a:rPr lang="ja-JP" altLang="ja-JP" sz="1100" b="0" i="0" baseline="0">
              <a:solidFill>
                <a:schemeClr val="dk1"/>
              </a:solidFill>
              <a:effectLst/>
              <a:latin typeface="+mn-lt"/>
              <a:ea typeface="+mn-ea"/>
              <a:cs typeface="+mn-cs"/>
            </a:rPr>
            <a:t>　特別会計においては独立採算の原則に立ち返った運営に努め、今後も黒字を保てるよう努める。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16828985</v>
      </c>
      <c r="BO4" s="449"/>
      <c r="BP4" s="449"/>
      <c r="BQ4" s="449"/>
      <c r="BR4" s="449"/>
      <c r="BS4" s="449"/>
      <c r="BT4" s="449"/>
      <c r="BU4" s="450"/>
      <c r="BV4" s="448">
        <v>17443149</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7.4</v>
      </c>
      <c r="CU4" s="589"/>
      <c r="CV4" s="589"/>
      <c r="CW4" s="589"/>
      <c r="CX4" s="589"/>
      <c r="CY4" s="589"/>
      <c r="CZ4" s="589"/>
      <c r="DA4" s="590"/>
      <c r="DB4" s="588">
        <v>7.8</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16023287</v>
      </c>
      <c r="BO5" s="420"/>
      <c r="BP5" s="420"/>
      <c r="BQ5" s="420"/>
      <c r="BR5" s="420"/>
      <c r="BS5" s="420"/>
      <c r="BT5" s="420"/>
      <c r="BU5" s="421"/>
      <c r="BV5" s="419">
        <v>16566543</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92.9</v>
      </c>
      <c r="CU5" s="417"/>
      <c r="CV5" s="417"/>
      <c r="CW5" s="417"/>
      <c r="CX5" s="417"/>
      <c r="CY5" s="417"/>
      <c r="CZ5" s="417"/>
      <c r="DA5" s="418"/>
      <c r="DB5" s="416">
        <v>91.9</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805698</v>
      </c>
      <c r="BO6" s="420"/>
      <c r="BP6" s="420"/>
      <c r="BQ6" s="420"/>
      <c r="BR6" s="420"/>
      <c r="BS6" s="420"/>
      <c r="BT6" s="420"/>
      <c r="BU6" s="421"/>
      <c r="BV6" s="419">
        <v>876606</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93.8</v>
      </c>
      <c r="CU6" s="563"/>
      <c r="CV6" s="563"/>
      <c r="CW6" s="563"/>
      <c r="CX6" s="563"/>
      <c r="CY6" s="563"/>
      <c r="CZ6" s="563"/>
      <c r="DA6" s="564"/>
      <c r="DB6" s="562">
        <v>95</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105245</v>
      </c>
      <c r="BO7" s="420"/>
      <c r="BP7" s="420"/>
      <c r="BQ7" s="420"/>
      <c r="BR7" s="420"/>
      <c r="BS7" s="420"/>
      <c r="BT7" s="420"/>
      <c r="BU7" s="421"/>
      <c r="BV7" s="419">
        <v>107069</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9450877</v>
      </c>
      <c r="CU7" s="420"/>
      <c r="CV7" s="420"/>
      <c r="CW7" s="420"/>
      <c r="CX7" s="420"/>
      <c r="CY7" s="420"/>
      <c r="CZ7" s="420"/>
      <c r="DA7" s="421"/>
      <c r="DB7" s="419">
        <v>9807105</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700453</v>
      </c>
      <c r="BO8" s="420"/>
      <c r="BP8" s="420"/>
      <c r="BQ8" s="420"/>
      <c r="BR8" s="420"/>
      <c r="BS8" s="420"/>
      <c r="BT8" s="420"/>
      <c r="BU8" s="421"/>
      <c r="BV8" s="419">
        <v>769537</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0.22</v>
      </c>
      <c r="CU8" s="523"/>
      <c r="CV8" s="523"/>
      <c r="CW8" s="523"/>
      <c r="CX8" s="523"/>
      <c r="CY8" s="523"/>
      <c r="CZ8" s="523"/>
      <c r="DA8" s="524"/>
      <c r="DB8" s="522">
        <v>0.22</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0"/>
      <c r="L9" s="553" t="s">
        <v>116</v>
      </c>
      <c r="M9" s="554"/>
      <c r="N9" s="554"/>
      <c r="O9" s="554"/>
      <c r="P9" s="554"/>
      <c r="Q9" s="555"/>
      <c r="R9" s="556">
        <v>19601</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-69084</v>
      </c>
      <c r="BO9" s="420"/>
      <c r="BP9" s="420"/>
      <c r="BQ9" s="420"/>
      <c r="BR9" s="420"/>
      <c r="BS9" s="420"/>
      <c r="BT9" s="420"/>
      <c r="BU9" s="421"/>
      <c r="BV9" s="419">
        <v>130738</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21.2</v>
      </c>
      <c r="CU9" s="417"/>
      <c r="CV9" s="417"/>
      <c r="CW9" s="417"/>
      <c r="CX9" s="417"/>
      <c r="CY9" s="417"/>
      <c r="CZ9" s="417"/>
      <c r="DA9" s="418"/>
      <c r="DB9" s="416">
        <v>20.7</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122</v>
      </c>
      <c r="M10" s="376"/>
      <c r="N10" s="376"/>
      <c r="O10" s="376"/>
      <c r="P10" s="376"/>
      <c r="Q10" s="377"/>
      <c r="R10" s="372">
        <v>21902</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124</v>
      </c>
      <c r="AV10" s="478"/>
      <c r="AW10" s="478"/>
      <c r="AX10" s="478"/>
      <c r="AY10" s="433" t="s">
        <v>125</v>
      </c>
      <c r="AZ10" s="434"/>
      <c r="BA10" s="434"/>
      <c r="BB10" s="434"/>
      <c r="BC10" s="434"/>
      <c r="BD10" s="434"/>
      <c r="BE10" s="434"/>
      <c r="BF10" s="434"/>
      <c r="BG10" s="434"/>
      <c r="BH10" s="434"/>
      <c r="BI10" s="434"/>
      <c r="BJ10" s="434"/>
      <c r="BK10" s="434"/>
      <c r="BL10" s="434"/>
      <c r="BM10" s="435"/>
      <c r="BN10" s="419">
        <v>7843</v>
      </c>
      <c r="BO10" s="420"/>
      <c r="BP10" s="420"/>
      <c r="BQ10" s="420"/>
      <c r="BR10" s="420"/>
      <c r="BS10" s="420"/>
      <c r="BT10" s="420"/>
      <c r="BU10" s="421"/>
      <c r="BV10" s="419">
        <v>217300</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127</v>
      </c>
      <c r="M11" s="381"/>
      <c r="N11" s="381"/>
      <c r="O11" s="381"/>
      <c r="P11" s="381"/>
      <c r="Q11" s="382"/>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76" t="s">
        <v>129</v>
      </c>
      <c r="AN11" s="376"/>
      <c r="AO11" s="376"/>
      <c r="AP11" s="376"/>
      <c r="AQ11" s="376"/>
      <c r="AR11" s="376"/>
      <c r="AS11" s="376"/>
      <c r="AT11" s="377"/>
      <c r="AU11" s="477" t="s">
        <v>130</v>
      </c>
      <c r="AV11" s="478"/>
      <c r="AW11" s="478"/>
      <c r="AX11" s="478"/>
      <c r="AY11" s="433" t="s">
        <v>131</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132</v>
      </c>
      <c r="CE11" s="379"/>
      <c r="CF11" s="379"/>
      <c r="CG11" s="379"/>
      <c r="CH11" s="379"/>
      <c r="CI11" s="379"/>
      <c r="CJ11" s="379"/>
      <c r="CK11" s="379"/>
      <c r="CL11" s="379"/>
      <c r="CM11" s="379"/>
      <c r="CN11" s="379"/>
      <c r="CO11" s="379"/>
      <c r="CP11" s="379"/>
      <c r="CQ11" s="379"/>
      <c r="CR11" s="379"/>
      <c r="CS11" s="460"/>
      <c r="CT11" s="522" t="s">
        <v>133</v>
      </c>
      <c r="CU11" s="523"/>
      <c r="CV11" s="523"/>
      <c r="CW11" s="523"/>
      <c r="CX11" s="523"/>
      <c r="CY11" s="523"/>
      <c r="CZ11" s="523"/>
      <c r="DA11" s="524"/>
      <c r="DB11" s="522" t="s">
        <v>133</v>
      </c>
      <c r="DC11" s="523"/>
      <c r="DD11" s="523"/>
      <c r="DE11" s="523"/>
      <c r="DF11" s="523"/>
      <c r="DG11" s="523"/>
      <c r="DH11" s="523"/>
      <c r="DI11" s="524"/>
    </row>
    <row r="12" spans="1:119" ht="18.75" customHeight="1" x14ac:dyDescent="0.2">
      <c r="A12" s="181"/>
      <c r="B12" s="525" t="s">
        <v>134</v>
      </c>
      <c r="C12" s="526"/>
      <c r="D12" s="526"/>
      <c r="E12" s="526"/>
      <c r="F12" s="526"/>
      <c r="G12" s="526"/>
      <c r="H12" s="526"/>
      <c r="I12" s="526"/>
      <c r="J12" s="526"/>
      <c r="K12" s="527"/>
      <c r="L12" s="534" t="s">
        <v>135</v>
      </c>
      <c r="M12" s="535"/>
      <c r="N12" s="535"/>
      <c r="O12" s="535"/>
      <c r="P12" s="535"/>
      <c r="Q12" s="536"/>
      <c r="R12" s="537">
        <v>19575</v>
      </c>
      <c r="S12" s="538"/>
      <c r="T12" s="538"/>
      <c r="U12" s="538"/>
      <c r="V12" s="539"/>
      <c r="W12" s="540" t="s">
        <v>1</v>
      </c>
      <c r="X12" s="478"/>
      <c r="Y12" s="478"/>
      <c r="Z12" s="478"/>
      <c r="AA12" s="478"/>
      <c r="AB12" s="541"/>
      <c r="AC12" s="542" t="s">
        <v>136</v>
      </c>
      <c r="AD12" s="543"/>
      <c r="AE12" s="543"/>
      <c r="AF12" s="543"/>
      <c r="AG12" s="544"/>
      <c r="AH12" s="542" t="s">
        <v>137</v>
      </c>
      <c r="AI12" s="543"/>
      <c r="AJ12" s="543"/>
      <c r="AK12" s="543"/>
      <c r="AL12" s="545"/>
      <c r="AM12" s="476" t="s">
        <v>138</v>
      </c>
      <c r="AN12" s="376"/>
      <c r="AO12" s="376"/>
      <c r="AP12" s="376"/>
      <c r="AQ12" s="376"/>
      <c r="AR12" s="376"/>
      <c r="AS12" s="376"/>
      <c r="AT12" s="377"/>
      <c r="AU12" s="477" t="s">
        <v>104</v>
      </c>
      <c r="AV12" s="478"/>
      <c r="AW12" s="478"/>
      <c r="AX12" s="478"/>
      <c r="AY12" s="433" t="s">
        <v>139</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133</v>
      </c>
      <c r="CU12" s="523"/>
      <c r="CV12" s="523"/>
      <c r="CW12" s="523"/>
      <c r="CX12" s="523"/>
      <c r="CY12" s="523"/>
      <c r="CZ12" s="523"/>
      <c r="DA12" s="524"/>
      <c r="DB12" s="522" t="s">
        <v>133</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19470</v>
      </c>
      <c r="S13" s="507"/>
      <c r="T13" s="507"/>
      <c r="U13" s="507"/>
      <c r="V13" s="508"/>
      <c r="W13" s="509" t="s">
        <v>142</v>
      </c>
      <c r="X13" s="405"/>
      <c r="Y13" s="405"/>
      <c r="Z13" s="405"/>
      <c r="AA13" s="405"/>
      <c r="AB13" s="406"/>
      <c r="AC13" s="372">
        <v>1797</v>
      </c>
      <c r="AD13" s="373"/>
      <c r="AE13" s="373"/>
      <c r="AF13" s="373"/>
      <c r="AG13" s="374"/>
      <c r="AH13" s="372">
        <v>1998</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-61241</v>
      </c>
      <c r="BO13" s="420"/>
      <c r="BP13" s="420"/>
      <c r="BQ13" s="420"/>
      <c r="BR13" s="420"/>
      <c r="BS13" s="420"/>
      <c r="BT13" s="420"/>
      <c r="BU13" s="421"/>
      <c r="BV13" s="419">
        <v>348038</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9.6</v>
      </c>
      <c r="CU13" s="417"/>
      <c r="CV13" s="417"/>
      <c r="CW13" s="417"/>
      <c r="CX13" s="417"/>
      <c r="CY13" s="417"/>
      <c r="CZ13" s="417"/>
      <c r="DA13" s="418"/>
      <c r="DB13" s="416">
        <v>9</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147</v>
      </c>
      <c r="M14" s="546"/>
      <c r="N14" s="546"/>
      <c r="O14" s="546"/>
      <c r="P14" s="546"/>
      <c r="Q14" s="547"/>
      <c r="R14" s="506">
        <v>20052</v>
      </c>
      <c r="S14" s="507"/>
      <c r="T14" s="507"/>
      <c r="U14" s="507"/>
      <c r="V14" s="508"/>
      <c r="W14" s="510"/>
      <c r="X14" s="408"/>
      <c r="Y14" s="408"/>
      <c r="Z14" s="408"/>
      <c r="AA14" s="408"/>
      <c r="AB14" s="409"/>
      <c r="AC14" s="499">
        <v>20.6</v>
      </c>
      <c r="AD14" s="500"/>
      <c r="AE14" s="500"/>
      <c r="AF14" s="500"/>
      <c r="AG14" s="501"/>
      <c r="AH14" s="499">
        <v>21.1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133</v>
      </c>
      <c r="CU14" s="517"/>
      <c r="CV14" s="517"/>
      <c r="CW14" s="517"/>
      <c r="CX14" s="517"/>
      <c r="CY14" s="517"/>
      <c r="CZ14" s="517"/>
      <c r="DA14" s="518"/>
      <c r="DB14" s="516" t="s">
        <v>133</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141</v>
      </c>
      <c r="N15" s="504"/>
      <c r="O15" s="504"/>
      <c r="P15" s="504"/>
      <c r="Q15" s="505"/>
      <c r="R15" s="506">
        <v>19958</v>
      </c>
      <c r="S15" s="507"/>
      <c r="T15" s="507"/>
      <c r="U15" s="507"/>
      <c r="V15" s="508"/>
      <c r="W15" s="509" t="s">
        <v>149</v>
      </c>
      <c r="X15" s="405"/>
      <c r="Y15" s="405"/>
      <c r="Z15" s="405"/>
      <c r="AA15" s="405"/>
      <c r="AB15" s="406"/>
      <c r="AC15" s="372">
        <v>1266</v>
      </c>
      <c r="AD15" s="373"/>
      <c r="AE15" s="373"/>
      <c r="AF15" s="373"/>
      <c r="AG15" s="374"/>
      <c r="AH15" s="372">
        <v>1365</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1966883</v>
      </c>
      <c r="BO15" s="449"/>
      <c r="BP15" s="449"/>
      <c r="BQ15" s="449"/>
      <c r="BR15" s="449"/>
      <c r="BS15" s="449"/>
      <c r="BT15" s="449"/>
      <c r="BU15" s="450"/>
      <c r="BV15" s="448">
        <v>1924070</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14.5</v>
      </c>
      <c r="AD16" s="500"/>
      <c r="AE16" s="500"/>
      <c r="AF16" s="500"/>
      <c r="AG16" s="501"/>
      <c r="AH16" s="499">
        <v>14.4</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8876158</v>
      </c>
      <c r="BO16" s="420"/>
      <c r="BP16" s="420"/>
      <c r="BQ16" s="420"/>
      <c r="BR16" s="420"/>
      <c r="BS16" s="420"/>
      <c r="BT16" s="420"/>
      <c r="BU16" s="421"/>
      <c r="BV16" s="419">
        <v>9019907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153</v>
      </c>
      <c r="S17" s="497"/>
      <c r="T17" s="497"/>
      <c r="U17" s="497"/>
      <c r="V17" s="498"/>
      <c r="W17" s="509" t="s">
        <v>156</v>
      </c>
      <c r="X17" s="405"/>
      <c r="Y17" s="405"/>
      <c r="Z17" s="405"/>
      <c r="AA17" s="405"/>
      <c r="AB17" s="406"/>
      <c r="AC17" s="372">
        <v>5646</v>
      </c>
      <c r="AD17" s="373"/>
      <c r="AE17" s="373"/>
      <c r="AF17" s="373"/>
      <c r="AG17" s="374"/>
      <c r="AH17" s="372">
        <v>6114</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2447612</v>
      </c>
      <c r="BO17" s="420"/>
      <c r="BP17" s="420"/>
      <c r="BQ17" s="420"/>
      <c r="BR17" s="420"/>
      <c r="BS17" s="420"/>
      <c r="BT17" s="420"/>
      <c r="BU17" s="421"/>
      <c r="BV17" s="419">
        <v>2384623</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158</v>
      </c>
      <c r="C18" s="470"/>
      <c r="D18" s="470"/>
      <c r="E18" s="471"/>
      <c r="F18" s="471"/>
      <c r="G18" s="471"/>
      <c r="H18" s="471"/>
      <c r="I18" s="471"/>
      <c r="J18" s="471"/>
      <c r="K18" s="471"/>
      <c r="L18" s="472">
        <v>238.99</v>
      </c>
      <c r="M18" s="472"/>
      <c r="N18" s="472"/>
      <c r="O18" s="472"/>
      <c r="P18" s="472"/>
      <c r="Q18" s="472"/>
      <c r="R18" s="473"/>
      <c r="S18" s="473"/>
      <c r="T18" s="473"/>
      <c r="U18" s="473"/>
      <c r="V18" s="474"/>
      <c r="W18" s="490"/>
      <c r="X18" s="491"/>
      <c r="Y18" s="491"/>
      <c r="Z18" s="491"/>
      <c r="AA18" s="491"/>
      <c r="AB18" s="515"/>
      <c r="AC18" s="389">
        <v>64.8</v>
      </c>
      <c r="AD18" s="390"/>
      <c r="AE18" s="390"/>
      <c r="AF18" s="390"/>
      <c r="AG18" s="475"/>
      <c r="AH18" s="389">
        <v>64.5</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8939041</v>
      </c>
      <c r="BO18" s="420"/>
      <c r="BP18" s="420"/>
      <c r="BQ18" s="420"/>
      <c r="BR18" s="420"/>
      <c r="BS18" s="420"/>
      <c r="BT18" s="420"/>
      <c r="BU18" s="421"/>
      <c r="BV18" s="419">
        <v>9146798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160</v>
      </c>
      <c r="C19" s="470"/>
      <c r="D19" s="470"/>
      <c r="E19" s="471"/>
      <c r="F19" s="471"/>
      <c r="G19" s="471"/>
      <c r="H19" s="471"/>
      <c r="I19" s="471"/>
      <c r="J19" s="471"/>
      <c r="K19" s="471"/>
      <c r="L19" s="479">
        <v>82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11208258</v>
      </c>
      <c r="BO19" s="420"/>
      <c r="BP19" s="420"/>
      <c r="BQ19" s="420"/>
      <c r="BR19" s="420"/>
      <c r="BS19" s="420"/>
      <c r="BT19" s="420"/>
      <c r="BU19" s="421"/>
      <c r="BV19" s="419">
        <v>11787269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162</v>
      </c>
      <c r="C20" s="470"/>
      <c r="D20" s="470"/>
      <c r="E20" s="471"/>
      <c r="F20" s="471"/>
      <c r="G20" s="471"/>
      <c r="H20" s="471"/>
      <c r="I20" s="471"/>
      <c r="J20" s="471"/>
      <c r="K20" s="471"/>
      <c r="L20" s="479">
        <v>8889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15479751</v>
      </c>
      <c r="BO22" s="449"/>
      <c r="BP22" s="449"/>
      <c r="BQ22" s="449"/>
      <c r="BR22" s="449"/>
      <c r="BS22" s="449"/>
      <c r="BT22" s="449"/>
      <c r="BU22" s="450"/>
      <c r="BV22" s="448">
        <v>16914843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11687788</v>
      </c>
      <c r="BO23" s="420"/>
      <c r="BP23" s="420"/>
      <c r="BQ23" s="420"/>
      <c r="BR23" s="420"/>
      <c r="BS23" s="420"/>
      <c r="BT23" s="420"/>
      <c r="BU23" s="421"/>
      <c r="BV23" s="419">
        <v>12809647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172</v>
      </c>
      <c r="F24" s="376"/>
      <c r="G24" s="376"/>
      <c r="H24" s="376"/>
      <c r="I24" s="376"/>
      <c r="J24" s="376"/>
      <c r="K24" s="377"/>
      <c r="L24" s="372">
        <v>1</v>
      </c>
      <c r="M24" s="373"/>
      <c r="N24" s="373"/>
      <c r="O24" s="373"/>
      <c r="P24" s="374"/>
      <c r="Q24" s="372">
        <v>7700</v>
      </c>
      <c r="R24" s="373"/>
      <c r="S24" s="373"/>
      <c r="T24" s="373"/>
      <c r="U24" s="373"/>
      <c r="V24" s="374"/>
      <c r="W24" s="462"/>
      <c r="X24" s="399"/>
      <c r="Y24" s="400"/>
      <c r="Z24" s="375" t="s">
        <v>173</v>
      </c>
      <c r="AA24" s="376"/>
      <c r="AB24" s="376"/>
      <c r="AC24" s="376"/>
      <c r="AD24" s="376"/>
      <c r="AE24" s="376"/>
      <c r="AF24" s="376"/>
      <c r="AG24" s="377"/>
      <c r="AH24" s="372">
        <v>333</v>
      </c>
      <c r="AI24" s="373"/>
      <c r="AJ24" s="373"/>
      <c r="AK24" s="373"/>
      <c r="AL24" s="374"/>
      <c r="AM24" s="372">
        <v>991341</v>
      </c>
      <c r="AN24" s="373"/>
      <c r="AO24" s="373"/>
      <c r="AP24" s="373"/>
      <c r="AQ24" s="373"/>
      <c r="AR24" s="374"/>
      <c r="AS24" s="372">
        <v>2977</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10710071</v>
      </c>
      <c r="BO24" s="420"/>
      <c r="BP24" s="420"/>
      <c r="BQ24" s="420"/>
      <c r="BR24" s="420"/>
      <c r="BS24" s="420"/>
      <c r="BT24" s="420"/>
      <c r="BU24" s="421"/>
      <c r="BV24" s="419">
        <v>11633055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175</v>
      </c>
      <c r="F25" s="376"/>
      <c r="G25" s="376"/>
      <c r="H25" s="376"/>
      <c r="I25" s="376"/>
      <c r="J25" s="376"/>
      <c r="K25" s="377"/>
      <c r="L25" s="372">
        <v>1</v>
      </c>
      <c r="M25" s="373"/>
      <c r="N25" s="373"/>
      <c r="O25" s="373"/>
      <c r="P25" s="374"/>
      <c r="Q25" s="372">
        <v>6250</v>
      </c>
      <c r="R25" s="373"/>
      <c r="S25" s="373"/>
      <c r="T25" s="373"/>
      <c r="U25" s="373"/>
      <c r="V25" s="374"/>
      <c r="W25" s="462"/>
      <c r="X25" s="399"/>
      <c r="Y25" s="400"/>
      <c r="Z25" s="375" t="s">
        <v>176</v>
      </c>
      <c r="AA25" s="376"/>
      <c r="AB25" s="376"/>
      <c r="AC25" s="376"/>
      <c r="AD25" s="376"/>
      <c r="AE25" s="376"/>
      <c r="AF25" s="376"/>
      <c r="AG25" s="377"/>
      <c r="AH25" s="372">
        <v>40</v>
      </c>
      <c r="AI25" s="373"/>
      <c r="AJ25" s="373"/>
      <c r="AK25" s="373"/>
      <c r="AL25" s="374"/>
      <c r="AM25" s="372">
        <v>97560</v>
      </c>
      <c r="AN25" s="373"/>
      <c r="AO25" s="373"/>
      <c r="AP25" s="373"/>
      <c r="AQ25" s="373"/>
      <c r="AR25" s="374"/>
      <c r="AS25" s="372">
        <v>2439</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466279</v>
      </c>
      <c r="BO25" s="449"/>
      <c r="BP25" s="449"/>
      <c r="BQ25" s="449"/>
      <c r="BR25" s="449"/>
      <c r="BS25" s="449"/>
      <c r="BT25" s="449"/>
      <c r="BU25" s="450"/>
      <c r="BV25" s="448">
        <v>482573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178</v>
      </c>
      <c r="F26" s="376"/>
      <c r="G26" s="376"/>
      <c r="H26" s="376"/>
      <c r="I26" s="376"/>
      <c r="J26" s="376"/>
      <c r="K26" s="377"/>
      <c r="L26" s="372">
        <v>1</v>
      </c>
      <c r="M26" s="373"/>
      <c r="N26" s="373"/>
      <c r="O26" s="373"/>
      <c r="P26" s="374"/>
      <c r="Q26" s="372">
        <v>5700</v>
      </c>
      <c r="R26" s="373"/>
      <c r="S26" s="373"/>
      <c r="T26" s="373"/>
      <c r="U26" s="373"/>
      <c r="V26" s="374"/>
      <c r="W26" s="462"/>
      <c r="X26" s="399"/>
      <c r="Y26" s="400"/>
      <c r="Z26" s="375" t="s">
        <v>179</v>
      </c>
      <c r="AA26" s="430"/>
      <c r="AB26" s="430"/>
      <c r="AC26" s="430"/>
      <c r="AD26" s="430"/>
      <c r="AE26" s="430"/>
      <c r="AF26" s="430"/>
      <c r="AG26" s="431"/>
      <c r="AH26" s="372">
        <v>7</v>
      </c>
      <c r="AI26" s="373"/>
      <c r="AJ26" s="373"/>
      <c r="AK26" s="373"/>
      <c r="AL26" s="374"/>
      <c r="AM26" s="372">
        <v>18725</v>
      </c>
      <c r="AN26" s="373"/>
      <c r="AO26" s="373"/>
      <c r="AP26" s="373"/>
      <c r="AQ26" s="373"/>
      <c r="AR26" s="374"/>
      <c r="AS26" s="372">
        <v>2675</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181</v>
      </c>
      <c r="BO26" s="420"/>
      <c r="BP26" s="420"/>
      <c r="BQ26" s="420"/>
      <c r="BR26" s="420"/>
      <c r="BS26" s="420"/>
      <c r="BT26" s="420"/>
      <c r="BU26" s="421"/>
      <c r="BV26" s="419" t="s">
        <v>133</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182</v>
      </c>
      <c r="F27" s="376"/>
      <c r="G27" s="376"/>
      <c r="H27" s="376"/>
      <c r="I27" s="376"/>
      <c r="J27" s="376"/>
      <c r="K27" s="377"/>
      <c r="L27" s="372">
        <v>1</v>
      </c>
      <c r="M27" s="373"/>
      <c r="N27" s="373"/>
      <c r="O27" s="373"/>
      <c r="P27" s="374"/>
      <c r="Q27" s="372">
        <v>2860</v>
      </c>
      <c r="R27" s="373"/>
      <c r="S27" s="373"/>
      <c r="T27" s="373"/>
      <c r="U27" s="373"/>
      <c r="V27" s="374"/>
      <c r="W27" s="462"/>
      <c r="X27" s="399"/>
      <c r="Y27" s="400"/>
      <c r="Z27" s="375" t="s">
        <v>183</v>
      </c>
      <c r="AA27" s="376"/>
      <c r="AB27" s="376"/>
      <c r="AC27" s="376"/>
      <c r="AD27" s="376"/>
      <c r="AE27" s="376"/>
      <c r="AF27" s="376"/>
      <c r="AG27" s="377"/>
      <c r="AH27" s="372">
        <v>5</v>
      </c>
      <c r="AI27" s="373"/>
      <c r="AJ27" s="373"/>
      <c r="AK27" s="373"/>
      <c r="AL27" s="374"/>
      <c r="AM27" s="372">
        <v>16703</v>
      </c>
      <c r="AN27" s="373"/>
      <c r="AO27" s="373"/>
      <c r="AP27" s="373"/>
      <c r="AQ27" s="373"/>
      <c r="AR27" s="374"/>
      <c r="AS27" s="372">
        <v>3341</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t="s">
        <v>185</v>
      </c>
      <c r="BO27" s="454"/>
      <c r="BP27" s="454"/>
      <c r="BQ27" s="454"/>
      <c r="BR27" s="454"/>
      <c r="BS27" s="454"/>
      <c r="BT27" s="454"/>
      <c r="BU27" s="455"/>
      <c r="BV27" s="453" t="s">
        <v>133</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186</v>
      </c>
      <c r="F28" s="376"/>
      <c r="G28" s="376"/>
      <c r="H28" s="376"/>
      <c r="I28" s="376"/>
      <c r="J28" s="376"/>
      <c r="K28" s="377"/>
      <c r="L28" s="372">
        <v>1</v>
      </c>
      <c r="M28" s="373"/>
      <c r="N28" s="373"/>
      <c r="O28" s="373"/>
      <c r="P28" s="374"/>
      <c r="Q28" s="372">
        <v>2270</v>
      </c>
      <c r="R28" s="373"/>
      <c r="S28" s="373"/>
      <c r="T28" s="373"/>
      <c r="U28" s="373"/>
      <c r="V28" s="374"/>
      <c r="W28" s="462"/>
      <c r="X28" s="399"/>
      <c r="Y28" s="400"/>
      <c r="Z28" s="375" t="s">
        <v>187</v>
      </c>
      <c r="AA28" s="376"/>
      <c r="AB28" s="376"/>
      <c r="AC28" s="376"/>
      <c r="AD28" s="376"/>
      <c r="AE28" s="376"/>
      <c r="AF28" s="376"/>
      <c r="AG28" s="377"/>
      <c r="AH28" s="372" t="s">
        <v>133</v>
      </c>
      <c r="AI28" s="373"/>
      <c r="AJ28" s="373"/>
      <c r="AK28" s="373"/>
      <c r="AL28" s="374"/>
      <c r="AM28" s="372" t="s">
        <v>133</v>
      </c>
      <c r="AN28" s="373"/>
      <c r="AO28" s="373"/>
      <c r="AP28" s="373"/>
      <c r="AQ28" s="373"/>
      <c r="AR28" s="374"/>
      <c r="AS28" s="372" t="s">
        <v>133</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4321366</v>
      </c>
      <c r="BO28" s="449"/>
      <c r="BP28" s="449"/>
      <c r="BQ28" s="449"/>
      <c r="BR28" s="449"/>
      <c r="BS28" s="449"/>
      <c r="BT28" s="449"/>
      <c r="BU28" s="450"/>
      <c r="BV28" s="448">
        <v>4313523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189</v>
      </c>
      <c r="F29" s="376"/>
      <c r="G29" s="376"/>
      <c r="H29" s="376"/>
      <c r="I29" s="376"/>
      <c r="J29" s="376"/>
      <c r="K29" s="377"/>
      <c r="L29" s="372">
        <v>12</v>
      </c>
      <c r="M29" s="373"/>
      <c r="N29" s="373"/>
      <c r="O29" s="373"/>
      <c r="P29" s="374"/>
      <c r="Q29" s="372">
        <v>1810</v>
      </c>
      <c r="R29" s="373"/>
      <c r="S29" s="373"/>
      <c r="T29" s="373"/>
      <c r="U29" s="373"/>
      <c r="V29" s="374"/>
      <c r="W29" s="463"/>
      <c r="X29" s="464"/>
      <c r="Y29" s="465"/>
      <c r="Z29" s="375" t="s">
        <v>190</v>
      </c>
      <c r="AA29" s="376"/>
      <c r="AB29" s="376"/>
      <c r="AC29" s="376"/>
      <c r="AD29" s="376"/>
      <c r="AE29" s="376"/>
      <c r="AF29" s="376"/>
      <c r="AG29" s="377"/>
      <c r="AH29" s="372">
        <v>338</v>
      </c>
      <c r="AI29" s="373"/>
      <c r="AJ29" s="373"/>
      <c r="AK29" s="373"/>
      <c r="AL29" s="374"/>
      <c r="AM29" s="372">
        <v>1008044</v>
      </c>
      <c r="AN29" s="373"/>
      <c r="AO29" s="373"/>
      <c r="AP29" s="373"/>
      <c r="AQ29" s="373"/>
      <c r="AR29" s="374"/>
      <c r="AS29" s="372">
        <v>2982</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367884</v>
      </c>
      <c r="BO29" s="420"/>
      <c r="BP29" s="420"/>
      <c r="BQ29" s="420"/>
      <c r="BR29" s="420"/>
      <c r="BS29" s="420"/>
      <c r="BT29" s="420"/>
      <c r="BU29" s="421"/>
      <c r="BV29" s="419">
        <v>367215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91.6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6474041</v>
      </c>
      <c r="BO30" s="454"/>
      <c r="BP30" s="454"/>
      <c r="BQ30" s="454"/>
      <c r="BR30" s="454"/>
      <c r="BS30" s="454"/>
      <c r="BT30" s="454"/>
      <c r="BU30" s="455"/>
      <c r="BV30" s="453">
        <v>6456791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201</v>
      </c>
      <c r="AN33" s="371"/>
      <c r="AO33" s="370" t="s">
        <v>200</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199</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IF('各会計、関係団体の財政状況及び健全化判断比率'!B31="","",'各会計、関係団体の財政状況及び健全化判断比率'!B31)</f>
        <v>上水道事業会計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IF('各会計、関係団体の財政状況及び健全化判断比率'!B33="","",'各会計、関係団体の財政状況及び健全化判断比率'!B33)</f>
        <v>小規模下水道特別会計</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高知県宿毛市愛媛県南宇和郡愛南町篠山小中学校組合</v>
      </c>
      <c r="BZ34" s="368"/>
      <c r="CA34" s="368"/>
      <c r="CB34" s="368"/>
      <c r="CC34" s="368"/>
      <c r="CD34" s="368"/>
      <c r="CE34" s="368"/>
      <c r="CF34" s="368"/>
      <c r="CG34" s="368"/>
      <c r="CH34" s="368"/>
      <c r="CI34" s="368"/>
      <c r="CJ34" s="368"/>
      <c r="CK34" s="368"/>
      <c r="CL34" s="368"/>
      <c r="CM34" s="368"/>
      <c r="CN34" s="181"/>
      <c r="CO34" s="367">
        <f>IF(CQ34="","",MAX(C34:D43,U34:V43,AM34:AN43,BE34:BF43,BW34:BX43)+1)</f>
        <v>22</v>
      </c>
      <c r="CP34" s="367"/>
      <c r="CQ34" s="368" t="str">
        <f>IF('各会計、関係団体の財政状況及び健全化判断比率'!BS7="","",'各会計、関係団体の財政状況及び健全化判断比率'!BS7)</f>
        <v>一本松ふるさと振興株式会社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温泉事業等特別会計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IF('各会計、関係団体の財政状況及び健全化判断比率'!B32="","",'各会計、関係団体の財政状況及び健全化判断比率'!B32)</f>
        <v>病院事業会計</v>
      </c>
      <c r="AP35" s="368"/>
      <c r="AQ35" s="368"/>
      <c r="AR35" s="368"/>
      <c r="AS35" s="368"/>
      <c r="AT35" s="368"/>
      <c r="AU35" s="368"/>
      <c r="AV35" s="368"/>
      <c r="AW35" s="368"/>
      <c r="AX35" s="368"/>
      <c r="AY35" s="368"/>
      <c r="AZ35" s="368"/>
      <c r="BA35" s="368"/>
      <c r="BB35" s="368"/>
      <c r="BC35" s="368"/>
      <c r="BD35" s="181"/>
      <c r="BE35" s="367">
        <f t="shared" ref="BE35:BE43" si="1">IF(BG35="","",BE34+1)</f>
        <v>10</v>
      </c>
      <c r="BF35" s="367"/>
      <c r="BG35" s="368" t="str">
        <f>IF('各会計、関係団体の財政状況及び健全化判断比率'!B34="","",'各会計、関係団体の財政状況及び健全化判断比率'!B34)</f>
        <v>浄化槽整備事業特別会計</v>
      </c>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愛媛県後期高齢者医療広域連合（一般会計）</v>
      </c>
      <c r="BZ35" s="368"/>
      <c r="CA35" s="368"/>
      <c r="CB35" s="368"/>
      <c r="CC35" s="368"/>
      <c r="CD35" s="368"/>
      <c r="CE35" s="368"/>
      <c r="CF35" s="368"/>
      <c r="CG35" s="368"/>
      <c r="CH35" s="368"/>
      <c r="CI35" s="368"/>
      <c r="CJ35" s="368"/>
      <c r="CK35" s="368"/>
      <c r="CL35" s="368"/>
      <c r="CM35" s="368"/>
      <c r="CN35" s="181"/>
      <c r="CO35" s="367">
        <f t="shared" ref="CO35:CO43" si="3">IF(CQ35="","",CO34+1)</f>
        <v>23</v>
      </c>
      <c r="CP35" s="367"/>
      <c r="CQ35" s="368" t="str">
        <f>IF('各会計、関係団体の財政状況及び健全化判断比率'!BS8="","",'各会計、関係団体の財政状況及び健全化判断比率'!BS8)</f>
        <v>公益財団法人くにひろ育英会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公共用地等先行取得事業特別会計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11</v>
      </c>
      <c r="BF36" s="367"/>
      <c r="BG36" s="368" t="str">
        <f>IF('各会計、関係団体の財政状況及び健全化判断比率'!B35="","",'各会計、関係団体の財政状況及び健全化判断比率'!B35)</f>
        <v>旅客船特別会計</v>
      </c>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愛媛県後期高齢者医療広域連合（後期高齢者医療特別会計）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愛媛地方税滞納整理機構</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津島水道企業団</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17</v>
      </c>
      <c r="BX39" s="367"/>
      <c r="BY39" s="368" t="str">
        <f>IF('各会計、関係団体の財政状況及び健全化判断比率'!B73="","",'各会計、関係団体の財政状況及び健全化判断比率'!B73)</f>
        <v>宇和島地区広域事務組合（一般会計）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18</v>
      </c>
      <c r="BX40" s="367"/>
      <c r="BY40" s="368" t="str">
        <f>IF('各会計、関係団体の財政状況及び健全化判断比率'!B74="","",'各会計、関係団体の財政状況及び健全化判断比率'!B74)</f>
        <v>宇和島地区広域事務組合（介護保険事業特別会計）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19</v>
      </c>
      <c r="BX41" s="367"/>
      <c r="BY41" s="368" t="str">
        <f>IF('各会計、関係団体の財政状況及び健全化判断比率'!B75="","",'各会計、関係団体の財政状況及び健全化判断比率'!B75)</f>
        <v>愛媛県市町総合事務組合（退職手当事業分）</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20</v>
      </c>
      <c r="BX42" s="367"/>
      <c r="BY42" s="368" t="str">
        <f>IF('各会計、関係団体の財政状況及び健全化判断比率'!B76="","",'各会計、関係団体の財政状況及び健全化判断比率'!B76)</f>
        <v>愛媛県市町総合事務組合（消防補償事業分）</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21</v>
      </c>
      <c r="BX43" s="367"/>
      <c r="BY43" s="368" t="str">
        <f>IF('各会計、関係団体の財政状況及び健全化判断比率'!B77="","",'各会計、関係団体の財政状況及び健全化判断比率'!B77)</f>
        <v>愛媛県市町総合事務組合（交通災害事業分）</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HiQicUC9Hf/AvpcJogbS6rGzvSMs2YTurkBmM3XUsGsTgnBPw1gW3ZIXJqeh6noZWIBNybILQ+NRKyLu5s2W0g==" saltValue="+qNPpjEtnUcc8HU3aQNkI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51" t="s">
        <v>567</v>
      </c>
      <c r="D34" s="1151"/>
      <c r="E34" s="1152"/>
      <c r="F34" s="32">
        <v>7.1</v>
      </c>
      <c r="G34" s="33">
        <v>7.88</v>
      </c>
      <c r="H34" s="33">
        <v>8.52</v>
      </c>
      <c r="I34" s="33">
        <v>8.81</v>
      </c>
      <c r="J34" s="34">
        <v>9.3000000000000007</v>
      </c>
      <c r="K34" s="22"/>
      <c r="L34" s="22"/>
      <c r="M34" s="22"/>
      <c r="N34" s="22"/>
      <c r="O34" s="22"/>
      <c r="P34" s="22"/>
    </row>
    <row r="35" spans="1:16" ht="39" customHeight="1" x14ac:dyDescent="0.2">
      <c r="A35" s="22"/>
      <c r="B35" s="35"/>
      <c r="C35" s="1145" t="s">
        <v>568</v>
      </c>
      <c r="D35" s="1146"/>
      <c r="E35" s="1147"/>
      <c r="F35" s="36">
        <v>7.49</v>
      </c>
      <c r="G35" s="37">
        <v>6.85</v>
      </c>
      <c r="H35" s="37">
        <v>6.61</v>
      </c>
      <c r="I35" s="37">
        <v>7.77</v>
      </c>
      <c r="J35" s="38">
        <v>7.35</v>
      </c>
      <c r="K35" s="22"/>
      <c r="L35" s="22"/>
      <c r="M35" s="22"/>
      <c r="N35" s="22"/>
      <c r="O35" s="22"/>
      <c r="P35" s="22"/>
    </row>
    <row r="36" spans="1:16" ht="39" customHeight="1" x14ac:dyDescent="0.2">
      <c r="A36" s="22"/>
      <c r="B36" s="35"/>
      <c r="C36" s="1145" t="s">
        <v>569</v>
      </c>
      <c r="D36" s="1146"/>
      <c r="E36" s="1147"/>
      <c r="F36" s="36">
        <v>2.4</v>
      </c>
      <c r="G36" s="37">
        <v>2.2000000000000002</v>
      </c>
      <c r="H36" s="37">
        <v>2.57</v>
      </c>
      <c r="I36" s="37">
        <v>2.67</v>
      </c>
      <c r="J36" s="38">
        <v>2.96</v>
      </c>
      <c r="K36" s="22"/>
      <c r="L36" s="22"/>
      <c r="M36" s="22"/>
      <c r="N36" s="22"/>
      <c r="O36" s="22"/>
      <c r="P36" s="22"/>
    </row>
    <row r="37" spans="1:16" ht="39" customHeight="1" x14ac:dyDescent="0.2">
      <c r="A37" s="22"/>
      <c r="B37" s="35"/>
      <c r="C37" s="1145" t="s">
        <v>570</v>
      </c>
      <c r="D37" s="1146"/>
      <c r="E37" s="1147"/>
      <c r="F37" s="36">
        <v>0.72</v>
      </c>
      <c r="G37" s="37">
        <v>0.48</v>
      </c>
      <c r="H37" s="37">
        <v>0.28000000000000003</v>
      </c>
      <c r="I37" s="37">
        <v>0.27</v>
      </c>
      <c r="J37" s="38">
        <v>0.68</v>
      </c>
      <c r="K37" s="22"/>
      <c r="L37" s="22"/>
      <c r="M37" s="22"/>
      <c r="N37" s="22"/>
      <c r="O37" s="22"/>
      <c r="P37" s="22"/>
    </row>
    <row r="38" spans="1:16" ht="39" customHeight="1" x14ac:dyDescent="0.2">
      <c r="A38" s="22"/>
      <c r="B38" s="35"/>
      <c r="C38" s="1145" t="s">
        <v>571</v>
      </c>
      <c r="D38" s="1146"/>
      <c r="E38" s="1147"/>
      <c r="F38" s="36">
        <v>0.09</v>
      </c>
      <c r="G38" s="37">
        <v>1.1299999999999999</v>
      </c>
      <c r="H38" s="37">
        <v>0.48</v>
      </c>
      <c r="I38" s="37">
        <v>0.15</v>
      </c>
      <c r="J38" s="38">
        <v>0.34</v>
      </c>
      <c r="K38" s="22"/>
      <c r="L38" s="22"/>
      <c r="M38" s="22"/>
      <c r="N38" s="22"/>
      <c r="O38" s="22"/>
      <c r="P38" s="22"/>
    </row>
    <row r="39" spans="1:16" ht="39" customHeight="1" x14ac:dyDescent="0.2">
      <c r="A39" s="22"/>
      <c r="B39" s="35"/>
      <c r="C39" s="1145" t="s">
        <v>572</v>
      </c>
      <c r="D39" s="1146"/>
      <c r="E39" s="1147"/>
      <c r="F39" s="36">
        <v>0.1</v>
      </c>
      <c r="G39" s="37">
        <v>0.1</v>
      </c>
      <c r="H39" s="37">
        <v>0.1</v>
      </c>
      <c r="I39" s="37">
        <v>0.13</v>
      </c>
      <c r="J39" s="38">
        <v>0.13</v>
      </c>
      <c r="K39" s="22"/>
      <c r="L39" s="22"/>
      <c r="M39" s="22"/>
      <c r="N39" s="22"/>
      <c r="O39" s="22"/>
      <c r="P39" s="22"/>
    </row>
    <row r="40" spans="1:16" ht="39" customHeight="1" x14ac:dyDescent="0.2">
      <c r="A40" s="22"/>
      <c r="B40" s="35"/>
      <c r="C40" s="1145" t="s">
        <v>573</v>
      </c>
      <c r="D40" s="1146"/>
      <c r="E40" s="1147"/>
      <c r="F40" s="36">
        <v>0.01</v>
      </c>
      <c r="G40" s="37">
        <v>0.04</v>
      </c>
      <c r="H40" s="37">
        <v>0.06</v>
      </c>
      <c r="I40" s="37">
        <v>0.06</v>
      </c>
      <c r="J40" s="38">
        <v>0.06</v>
      </c>
      <c r="K40" s="22"/>
      <c r="L40" s="22"/>
      <c r="M40" s="22"/>
      <c r="N40" s="22"/>
      <c r="O40" s="22"/>
      <c r="P40" s="22"/>
    </row>
    <row r="41" spans="1:16" ht="39" customHeight="1" x14ac:dyDescent="0.2">
      <c r="A41" s="22"/>
      <c r="B41" s="35"/>
      <c r="C41" s="1145" t="s">
        <v>574</v>
      </c>
      <c r="D41" s="1146"/>
      <c r="E41" s="1147"/>
      <c r="F41" s="36">
        <v>0.01</v>
      </c>
      <c r="G41" s="37">
        <v>0.02</v>
      </c>
      <c r="H41" s="37">
        <v>0.01</v>
      </c>
      <c r="I41" s="37">
        <v>0.02</v>
      </c>
      <c r="J41" s="38">
        <v>0.02</v>
      </c>
      <c r="K41" s="22"/>
      <c r="L41" s="22"/>
      <c r="M41" s="22"/>
      <c r="N41" s="22"/>
      <c r="O41" s="22"/>
      <c r="P41" s="22"/>
    </row>
    <row r="42" spans="1:16" ht="39" customHeight="1" x14ac:dyDescent="0.2">
      <c r="A42" s="22"/>
      <c r="B42" s="39"/>
      <c r="C42" s="1145" t="s">
        <v>575</v>
      </c>
      <c r="D42" s="1146"/>
      <c r="E42" s="1147"/>
      <c r="F42" s="36" t="s">
        <v>517</v>
      </c>
      <c r="G42" s="37" t="s">
        <v>517</v>
      </c>
      <c r="H42" s="37" t="s">
        <v>517</v>
      </c>
      <c r="I42" s="37" t="s">
        <v>517</v>
      </c>
      <c r="J42" s="38" t="s">
        <v>517</v>
      </c>
      <c r="K42" s="22"/>
      <c r="L42" s="22"/>
      <c r="M42" s="22"/>
      <c r="N42" s="22"/>
      <c r="O42" s="22"/>
      <c r="P42" s="22"/>
    </row>
    <row r="43" spans="1:16" ht="39" customHeight="1" thickBot="1" x14ac:dyDescent="0.25">
      <c r="A43" s="22"/>
      <c r="B43" s="40"/>
      <c r="C43" s="1148" t="s">
        <v>576</v>
      </c>
      <c r="D43" s="1149"/>
      <c r="E43" s="1150"/>
      <c r="F43" s="41">
        <v>0.02</v>
      </c>
      <c r="G43" s="42">
        <v>0.02</v>
      </c>
      <c r="H43" s="42">
        <v>0.01</v>
      </c>
      <c r="I43" s="42">
        <v>0.01</v>
      </c>
      <c r="J43" s="43">
        <v>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Gcosvqp+PJgKWpiDdvpfZGdI0eP5S1g9dxoFj7qVF8IUTYYX0jOJj/2BuGvaszRncIy2SKoFycEI5/K/lnXcUA==" saltValue="elnp2kQ60UdHzVbNjTkz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election activeCell="Q59" sqref="Q59"/>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2214</v>
      </c>
      <c r="L45" s="60">
        <v>2330</v>
      </c>
      <c r="M45" s="60">
        <v>2494</v>
      </c>
      <c r="N45" s="60">
        <v>2445</v>
      </c>
      <c r="O45" s="61">
        <v>2381</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517</v>
      </c>
      <c r="L46" s="64" t="s">
        <v>517</v>
      </c>
      <c r="M46" s="64" t="s">
        <v>517</v>
      </c>
      <c r="N46" s="64" t="s">
        <v>517</v>
      </c>
      <c r="O46" s="65" t="s">
        <v>517</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517</v>
      </c>
      <c r="L47" s="64" t="s">
        <v>517</v>
      </c>
      <c r="M47" s="64" t="s">
        <v>517</v>
      </c>
      <c r="N47" s="64" t="s">
        <v>517</v>
      </c>
      <c r="O47" s="65" t="s">
        <v>517</v>
      </c>
      <c r="P47" s="48"/>
      <c r="Q47" s="48"/>
      <c r="R47" s="48"/>
      <c r="S47" s="48"/>
      <c r="T47" s="48"/>
      <c r="U47" s="48"/>
    </row>
    <row r="48" spans="1:21" ht="30.75" customHeight="1" x14ac:dyDescent="0.2">
      <c r="A48" s="48"/>
      <c r="B48" s="1178"/>
      <c r="C48" s="1179"/>
      <c r="D48" s="62"/>
      <c r="E48" s="1155" t="s">
        <v>15</v>
      </c>
      <c r="F48" s="1155"/>
      <c r="G48" s="1155"/>
      <c r="H48" s="1155"/>
      <c r="I48" s="1155"/>
      <c r="J48" s="1156"/>
      <c r="K48" s="63">
        <v>188</v>
      </c>
      <c r="L48" s="64">
        <v>187</v>
      </c>
      <c r="M48" s="64">
        <v>185</v>
      </c>
      <c r="N48" s="64">
        <v>201</v>
      </c>
      <c r="O48" s="65">
        <v>219</v>
      </c>
      <c r="P48" s="48"/>
      <c r="Q48" s="48"/>
      <c r="R48" s="48"/>
      <c r="S48" s="48"/>
      <c r="T48" s="48"/>
      <c r="U48" s="48"/>
    </row>
    <row r="49" spans="1:21" ht="30.75" customHeight="1" x14ac:dyDescent="0.2">
      <c r="A49" s="48"/>
      <c r="B49" s="1178"/>
      <c r="C49" s="1179"/>
      <c r="D49" s="62"/>
      <c r="E49" s="1155" t="s">
        <v>16</v>
      </c>
      <c r="F49" s="1155"/>
      <c r="G49" s="1155"/>
      <c r="H49" s="1155"/>
      <c r="I49" s="1155"/>
      <c r="J49" s="1156"/>
      <c r="K49" s="63">
        <v>20</v>
      </c>
      <c r="L49" s="64">
        <v>16</v>
      </c>
      <c r="M49" s="64">
        <v>19</v>
      </c>
      <c r="N49" s="64">
        <v>19</v>
      </c>
      <c r="O49" s="65">
        <v>22</v>
      </c>
      <c r="P49" s="48"/>
      <c r="Q49" s="48"/>
      <c r="R49" s="48"/>
      <c r="S49" s="48"/>
      <c r="T49" s="48"/>
      <c r="U49" s="48"/>
    </row>
    <row r="50" spans="1:21" ht="30.75" customHeight="1" x14ac:dyDescent="0.2">
      <c r="A50" s="48"/>
      <c r="B50" s="1178"/>
      <c r="C50" s="1179"/>
      <c r="D50" s="62"/>
      <c r="E50" s="1155" t="s">
        <v>17</v>
      </c>
      <c r="F50" s="1155"/>
      <c r="G50" s="1155"/>
      <c r="H50" s="1155"/>
      <c r="I50" s="1155"/>
      <c r="J50" s="1156"/>
      <c r="K50" s="63">
        <v>5</v>
      </c>
      <c r="L50" s="64">
        <v>5</v>
      </c>
      <c r="M50" s="64">
        <v>5</v>
      </c>
      <c r="N50" s="64">
        <v>5</v>
      </c>
      <c r="O50" s="65">
        <v>5</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517</v>
      </c>
      <c r="L51" s="64">
        <v>0</v>
      </c>
      <c r="M51" s="64">
        <v>0</v>
      </c>
      <c r="N51" s="64">
        <v>0</v>
      </c>
      <c r="O51" s="65">
        <v>0</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1935</v>
      </c>
      <c r="L52" s="64">
        <v>1898</v>
      </c>
      <c r="M52" s="64">
        <v>2005</v>
      </c>
      <c r="N52" s="64">
        <v>1935</v>
      </c>
      <c r="O52" s="65">
        <v>1849</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492</v>
      </c>
      <c r="L53" s="69">
        <v>640</v>
      </c>
      <c r="M53" s="69">
        <v>698</v>
      </c>
      <c r="N53" s="69">
        <v>735</v>
      </c>
      <c r="O53" s="70">
        <v>778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25">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2">
      <c r="B58" s="1161" t="s">
        <v>26</v>
      </c>
      <c r="C58" s="1162"/>
      <c r="D58" s="1167" t="s">
        <v>27</v>
      </c>
      <c r="E58" s="1168"/>
      <c r="F58" s="1168"/>
      <c r="G58" s="1168"/>
      <c r="H58" s="1168"/>
      <c r="I58" s="1168"/>
      <c r="J58" s="1169"/>
      <c r="K58" s="83" t="s">
        <v>604</v>
      </c>
      <c r="L58" s="84" t="s">
        <v>604</v>
      </c>
      <c r="M58" s="84" t="s">
        <v>604</v>
      </c>
      <c r="N58" s="84" t="s">
        <v>604</v>
      </c>
      <c r="O58" s="85" t="s">
        <v>604</v>
      </c>
    </row>
    <row r="59" spans="1:21" ht="31.5" customHeight="1" x14ac:dyDescent="0.2">
      <c r="B59" s="1163"/>
      <c r="C59" s="1164"/>
      <c r="D59" s="1170" t="s">
        <v>28</v>
      </c>
      <c r="E59" s="1171"/>
      <c r="F59" s="1171"/>
      <c r="G59" s="1171"/>
      <c r="H59" s="1171"/>
      <c r="I59" s="1171"/>
      <c r="J59" s="1172"/>
      <c r="K59" s="86" t="s">
        <v>604</v>
      </c>
      <c r="L59" s="87" t="s">
        <v>604</v>
      </c>
      <c r="M59" s="87" t="s">
        <v>604</v>
      </c>
      <c r="N59" s="87" t="s">
        <v>604</v>
      </c>
      <c r="O59" s="88" t="s">
        <v>604</v>
      </c>
    </row>
    <row r="60" spans="1:21" ht="31.5" customHeight="1" thickBot="1" x14ac:dyDescent="0.25">
      <c r="B60" s="1165"/>
      <c r="C60" s="1166"/>
      <c r="D60" s="1173" t="s">
        <v>29</v>
      </c>
      <c r="E60" s="1174"/>
      <c r="F60" s="1174"/>
      <c r="G60" s="1174"/>
      <c r="H60" s="1174"/>
      <c r="I60" s="1174"/>
      <c r="J60" s="1175"/>
      <c r="K60" s="89" t="s">
        <v>604</v>
      </c>
      <c r="L60" s="90" t="s">
        <v>604</v>
      </c>
      <c r="M60" s="90" t="s">
        <v>604</v>
      </c>
      <c r="N60" s="90" t="s">
        <v>604</v>
      </c>
      <c r="O60" s="91" t="s">
        <v>604</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BmAFt7k9v24xcC82h5ciXEFCvwWXkstARlZN9u1Py/sO+svuIb/t7ZMwkuGma81NBUlApbKVVo/kq5gjZ04Fg==" saltValue="AGhDNS2Do7oQaiji2t65R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election activeCell="A7" sqref="A7"/>
    </sheetView>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558</v>
      </c>
      <c r="J40" s="103" t="s">
        <v>559</v>
      </c>
      <c r="K40" s="103" t="s">
        <v>560</v>
      </c>
      <c r="L40" s="103" t="s">
        <v>561</v>
      </c>
      <c r="M40" s="104" t="s">
        <v>562</v>
      </c>
    </row>
    <row r="41" spans="2:13" ht="27.75" customHeight="1" x14ac:dyDescent="0.2">
      <c r="B41" s="1196" t="s">
        <v>32</v>
      </c>
      <c r="C41" s="1197"/>
      <c r="D41" s="105"/>
      <c r="E41" s="1198" t="s">
        <v>33</v>
      </c>
      <c r="F41" s="1198"/>
      <c r="G41" s="1198"/>
      <c r="H41" s="1199"/>
      <c r="I41" s="355">
        <v>20343</v>
      </c>
      <c r="J41" s="356">
        <v>19272</v>
      </c>
      <c r="K41" s="356">
        <v>18014</v>
      </c>
      <c r="L41" s="356">
        <v>16915</v>
      </c>
      <c r="M41" s="357">
        <v>15480</v>
      </c>
    </row>
    <row r="42" spans="2:13" ht="27.75" customHeight="1" x14ac:dyDescent="0.2">
      <c r="B42" s="1186"/>
      <c r="C42" s="1187"/>
      <c r="D42" s="106"/>
      <c r="E42" s="1190" t="s">
        <v>34</v>
      </c>
      <c r="F42" s="1190"/>
      <c r="G42" s="1190"/>
      <c r="H42" s="1191"/>
      <c r="I42" s="358">
        <v>34</v>
      </c>
      <c r="J42" s="359">
        <v>29</v>
      </c>
      <c r="K42" s="359">
        <v>25</v>
      </c>
      <c r="L42" s="359">
        <v>20</v>
      </c>
      <c r="M42" s="360">
        <v>15</v>
      </c>
    </row>
    <row r="43" spans="2:13" ht="27.75" customHeight="1" x14ac:dyDescent="0.2">
      <c r="B43" s="1186"/>
      <c r="C43" s="1187"/>
      <c r="D43" s="106"/>
      <c r="E43" s="1190" t="s">
        <v>35</v>
      </c>
      <c r="F43" s="1190"/>
      <c r="G43" s="1190"/>
      <c r="H43" s="1191"/>
      <c r="I43" s="358">
        <v>2223</v>
      </c>
      <c r="J43" s="359">
        <v>2162</v>
      </c>
      <c r="K43" s="359">
        <v>2015</v>
      </c>
      <c r="L43" s="359">
        <v>1933</v>
      </c>
      <c r="M43" s="360">
        <v>1910</v>
      </c>
    </row>
    <row r="44" spans="2:13" ht="27.75" customHeight="1" x14ac:dyDescent="0.2">
      <c r="B44" s="1186"/>
      <c r="C44" s="1187"/>
      <c r="D44" s="106"/>
      <c r="E44" s="1190" t="s">
        <v>36</v>
      </c>
      <c r="F44" s="1190"/>
      <c r="G44" s="1190"/>
      <c r="H44" s="1191"/>
      <c r="I44" s="358">
        <v>272</v>
      </c>
      <c r="J44" s="359">
        <v>241</v>
      </c>
      <c r="K44" s="359">
        <v>207</v>
      </c>
      <c r="L44" s="359">
        <v>173</v>
      </c>
      <c r="M44" s="360">
        <v>151</v>
      </c>
    </row>
    <row r="45" spans="2:13" ht="27.75" customHeight="1" x14ac:dyDescent="0.2">
      <c r="B45" s="1186"/>
      <c r="C45" s="1187"/>
      <c r="D45" s="106"/>
      <c r="E45" s="1190" t="s">
        <v>37</v>
      </c>
      <c r="F45" s="1190"/>
      <c r="G45" s="1190"/>
      <c r="H45" s="1191"/>
      <c r="I45" s="358">
        <v>2953</v>
      </c>
      <c r="J45" s="359">
        <v>2835</v>
      </c>
      <c r="K45" s="359">
        <v>2763</v>
      </c>
      <c r="L45" s="359">
        <v>2665</v>
      </c>
      <c r="M45" s="360">
        <v>2619</v>
      </c>
    </row>
    <row r="46" spans="2:13" ht="27.75" customHeight="1" x14ac:dyDescent="0.2">
      <c r="B46" s="1186"/>
      <c r="C46" s="1187"/>
      <c r="D46" s="107"/>
      <c r="E46" s="1190" t="s">
        <v>38</v>
      </c>
      <c r="F46" s="1190"/>
      <c r="G46" s="1190"/>
      <c r="H46" s="1191"/>
      <c r="I46" s="358">
        <v>0</v>
      </c>
      <c r="J46" s="359">
        <v>0</v>
      </c>
      <c r="K46" s="359">
        <v>0</v>
      </c>
      <c r="L46" s="359">
        <v>0</v>
      </c>
      <c r="M46" s="360">
        <v>0</v>
      </c>
    </row>
    <row r="47" spans="2:13" ht="27.75" customHeight="1" x14ac:dyDescent="0.2">
      <c r="B47" s="1186"/>
      <c r="C47" s="1187"/>
      <c r="D47" s="108"/>
      <c r="E47" s="1200" t="s">
        <v>39</v>
      </c>
      <c r="F47" s="1201"/>
      <c r="G47" s="1201"/>
      <c r="H47" s="1202"/>
      <c r="I47" s="358" t="s">
        <v>517</v>
      </c>
      <c r="J47" s="359" t="s">
        <v>517</v>
      </c>
      <c r="K47" s="359" t="s">
        <v>517</v>
      </c>
      <c r="L47" s="359" t="s">
        <v>517</v>
      </c>
      <c r="M47" s="360" t="s">
        <v>517</v>
      </c>
    </row>
    <row r="48" spans="2:13" ht="27.75" customHeight="1" x14ac:dyDescent="0.2">
      <c r="B48" s="1186"/>
      <c r="C48" s="1187"/>
      <c r="D48" s="106"/>
      <c r="E48" s="1190" t="s">
        <v>40</v>
      </c>
      <c r="F48" s="1190"/>
      <c r="G48" s="1190"/>
      <c r="H48" s="1191"/>
      <c r="I48" s="358" t="s">
        <v>517</v>
      </c>
      <c r="J48" s="359" t="s">
        <v>517</v>
      </c>
      <c r="K48" s="359" t="s">
        <v>517</v>
      </c>
      <c r="L48" s="359" t="s">
        <v>517</v>
      </c>
      <c r="M48" s="360" t="s">
        <v>517</v>
      </c>
    </row>
    <row r="49" spans="2:13" ht="27.75" customHeight="1" x14ac:dyDescent="0.2">
      <c r="B49" s="1188"/>
      <c r="C49" s="1189"/>
      <c r="D49" s="106"/>
      <c r="E49" s="1190" t="s">
        <v>41</v>
      </c>
      <c r="F49" s="1190"/>
      <c r="G49" s="1190"/>
      <c r="H49" s="1191"/>
      <c r="I49" s="358" t="s">
        <v>517</v>
      </c>
      <c r="J49" s="359" t="s">
        <v>517</v>
      </c>
      <c r="K49" s="359" t="s">
        <v>517</v>
      </c>
      <c r="L49" s="359" t="s">
        <v>517</v>
      </c>
      <c r="M49" s="360" t="s">
        <v>517</v>
      </c>
    </row>
    <row r="50" spans="2:13" ht="27.75" customHeight="1" x14ac:dyDescent="0.2">
      <c r="B50" s="1184" t="s">
        <v>42</v>
      </c>
      <c r="C50" s="1185"/>
      <c r="D50" s="109"/>
      <c r="E50" s="1190" t="s">
        <v>43</v>
      </c>
      <c r="F50" s="1190"/>
      <c r="G50" s="1190"/>
      <c r="H50" s="1191"/>
      <c r="I50" s="358">
        <v>8379</v>
      </c>
      <c r="J50" s="359">
        <v>8519</v>
      </c>
      <c r="K50" s="359">
        <v>8251</v>
      </c>
      <c r="L50" s="359">
        <v>8585</v>
      </c>
      <c r="M50" s="360">
        <v>8657</v>
      </c>
    </row>
    <row r="51" spans="2:13" ht="27.75" customHeight="1" x14ac:dyDescent="0.2">
      <c r="B51" s="1186"/>
      <c r="C51" s="1187"/>
      <c r="D51" s="106"/>
      <c r="E51" s="1190" t="s">
        <v>44</v>
      </c>
      <c r="F51" s="1190"/>
      <c r="G51" s="1190"/>
      <c r="H51" s="1191"/>
      <c r="I51" s="358">
        <v>75</v>
      </c>
      <c r="J51" s="359">
        <v>57</v>
      </c>
      <c r="K51" s="359">
        <v>39</v>
      </c>
      <c r="L51" s="359">
        <v>28</v>
      </c>
      <c r="M51" s="360">
        <v>23</v>
      </c>
    </row>
    <row r="52" spans="2:13" ht="27.75" customHeight="1" x14ac:dyDescent="0.2">
      <c r="B52" s="1188"/>
      <c r="C52" s="1189"/>
      <c r="D52" s="106"/>
      <c r="E52" s="1190" t="s">
        <v>45</v>
      </c>
      <c r="F52" s="1190"/>
      <c r="G52" s="1190"/>
      <c r="H52" s="1191"/>
      <c r="I52" s="358">
        <v>17356</v>
      </c>
      <c r="J52" s="359">
        <v>16545</v>
      </c>
      <c r="K52" s="359">
        <v>15244</v>
      </c>
      <c r="L52" s="359">
        <v>14191</v>
      </c>
      <c r="M52" s="360">
        <v>13035</v>
      </c>
    </row>
    <row r="53" spans="2:13" ht="27.75" customHeight="1" thickBot="1" x14ac:dyDescent="0.25">
      <c r="B53" s="1192" t="s">
        <v>46</v>
      </c>
      <c r="C53" s="1193"/>
      <c r="D53" s="110"/>
      <c r="E53" s="1194" t="s">
        <v>47</v>
      </c>
      <c r="F53" s="1194"/>
      <c r="G53" s="1194"/>
      <c r="H53" s="1195"/>
      <c r="I53" s="361">
        <v>15</v>
      </c>
      <c r="J53" s="362">
        <v>-582</v>
      </c>
      <c r="K53" s="362">
        <v>-510</v>
      </c>
      <c r="L53" s="362">
        <v>-1098</v>
      </c>
      <c r="M53" s="363">
        <v>-1540</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T29a4v+Og4dgTSl0iFF8w6hmsne0xZ5Ylg5jHL8ZmuS8hcwxptAsgTV5aerF9PjIY4wPZjlACgh4/r7+M80pYw==" saltValue="oLuA6+9txyzHTMX+Ybr6I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I7" sqref="I7"/>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560</v>
      </c>
      <c r="G54" s="119" t="s">
        <v>561</v>
      </c>
      <c r="H54" s="120" t="s">
        <v>562</v>
      </c>
    </row>
    <row r="55" spans="2:8" ht="52.5" customHeight="1" x14ac:dyDescent="0.2">
      <c r="B55" s="121"/>
      <c r="C55" s="1211" t="s">
        <v>50</v>
      </c>
      <c r="D55" s="1211"/>
      <c r="E55" s="1212"/>
      <c r="F55" s="122">
        <v>4096</v>
      </c>
      <c r="G55" s="122">
        <v>4314</v>
      </c>
      <c r="H55" s="123">
        <v>4321</v>
      </c>
    </row>
    <row r="56" spans="2:8" ht="52.5" customHeight="1" x14ac:dyDescent="0.2">
      <c r="B56" s="124"/>
      <c r="C56" s="1213" t="s">
        <v>51</v>
      </c>
      <c r="D56" s="1213"/>
      <c r="E56" s="1214"/>
      <c r="F56" s="125">
        <v>366</v>
      </c>
      <c r="G56" s="125">
        <v>367</v>
      </c>
      <c r="H56" s="126">
        <v>368</v>
      </c>
    </row>
    <row r="57" spans="2:8" ht="53.25" customHeight="1" x14ac:dyDescent="0.2">
      <c r="B57" s="124"/>
      <c r="C57" s="1215" t="s">
        <v>52</v>
      </c>
      <c r="D57" s="1215"/>
      <c r="E57" s="1216"/>
      <c r="F57" s="127">
        <v>6337</v>
      </c>
      <c r="G57" s="127">
        <v>6457</v>
      </c>
      <c r="H57" s="128">
        <v>6474</v>
      </c>
    </row>
    <row r="58" spans="2:8" ht="45.75" customHeight="1" x14ac:dyDescent="0.2">
      <c r="B58" s="129"/>
      <c r="C58" s="1203" t="s">
        <v>599</v>
      </c>
      <c r="D58" s="1204"/>
      <c r="E58" s="1205"/>
      <c r="F58" s="130">
        <v>2729</v>
      </c>
      <c r="G58" s="131">
        <v>2727</v>
      </c>
      <c r="H58" s="131">
        <v>2725</v>
      </c>
    </row>
    <row r="59" spans="2:8" ht="45.75" customHeight="1" x14ac:dyDescent="0.2">
      <c r="B59" s="129"/>
      <c r="C59" s="1203" t="s">
        <v>600</v>
      </c>
      <c r="D59" s="1204"/>
      <c r="E59" s="1205"/>
      <c r="F59" s="130">
        <v>1098</v>
      </c>
      <c r="G59" s="131">
        <v>1074</v>
      </c>
      <c r="H59" s="131">
        <v>1053</v>
      </c>
    </row>
    <row r="60" spans="2:8" ht="45.75" customHeight="1" x14ac:dyDescent="0.2">
      <c r="B60" s="129"/>
      <c r="C60" s="1203" t="s">
        <v>601</v>
      </c>
      <c r="D60" s="1204"/>
      <c r="E60" s="1205"/>
      <c r="F60" s="130">
        <v>770</v>
      </c>
      <c r="G60" s="131">
        <v>891</v>
      </c>
      <c r="H60" s="131">
        <v>925</v>
      </c>
    </row>
    <row r="61" spans="2:8" ht="45.75" customHeight="1" x14ac:dyDescent="0.2">
      <c r="B61" s="129"/>
      <c r="C61" s="1203" t="s">
        <v>602</v>
      </c>
      <c r="D61" s="1204"/>
      <c r="E61" s="1205"/>
      <c r="F61" s="130">
        <v>755</v>
      </c>
      <c r="G61" s="131">
        <v>755</v>
      </c>
      <c r="H61" s="131">
        <v>755</v>
      </c>
    </row>
    <row r="62" spans="2:8" ht="45.75" customHeight="1" thickBot="1" x14ac:dyDescent="0.25">
      <c r="B62" s="132"/>
      <c r="C62" s="1206" t="s">
        <v>603</v>
      </c>
      <c r="D62" s="1207"/>
      <c r="E62" s="1208"/>
      <c r="F62" s="133">
        <v>644</v>
      </c>
      <c r="G62" s="134">
        <v>647</v>
      </c>
      <c r="H62" s="134">
        <v>648</v>
      </c>
    </row>
    <row r="63" spans="2:8" ht="52.5" customHeight="1" thickBot="1" x14ac:dyDescent="0.25">
      <c r="B63" s="135"/>
      <c r="C63" s="1209" t="s">
        <v>53</v>
      </c>
      <c r="D63" s="1209"/>
      <c r="E63" s="1210"/>
      <c r="F63" s="136">
        <v>10798</v>
      </c>
      <c r="G63" s="136">
        <v>11138</v>
      </c>
      <c r="H63" s="137">
        <v>11163</v>
      </c>
    </row>
    <row r="64" spans="2:8" ht="13.2" x14ac:dyDescent="0.2"/>
  </sheetData>
  <sheetProtection algorithmName="SHA-512" hashValue="lFwb1ISBWvwv/2Oh0iN7PzAZuk062jczF29vE+aE/VbDyy620OVObC8Whzb7St0lN7QJlkqDtAq0F6NuJ0wI5w==" saltValue="1kCkBWAGDu8vo5jm/lME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555</v>
      </c>
      <c r="G2" s="151"/>
      <c r="H2" s="152"/>
    </row>
    <row r="3" spans="1:8" x14ac:dyDescent="0.2">
      <c r="A3" s="148" t="s">
        <v>548</v>
      </c>
      <c r="B3" s="153"/>
      <c r="C3" s="154"/>
      <c r="D3" s="155">
        <v>77909</v>
      </c>
      <c r="E3" s="156"/>
      <c r="F3" s="157">
        <v>66364</v>
      </c>
      <c r="G3" s="158"/>
      <c r="H3" s="159"/>
    </row>
    <row r="4" spans="1:8" x14ac:dyDescent="0.2">
      <c r="A4" s="160"/>
      <c r="B4" s="161"/>
      <c r="C4" s="162"/>
      <c r="D4" s="163">
        <v>38700</v>
      </c>
      <c r="E4" s="164"/>
      <c r="F4" s="165">
        <v>24935</v>
      </c>
      <c r="G4" s="166"/>
      <c r="H4" s="167"/>
    </row>
    <row r="5" spans="1:8" x14ac:dyDescent="0.2">
      <c r="A5" s="148" t="s">
        <v>550</v>
      </c>
      <c r="B5" s="153"/>
      <c r="C5" s="154"/>
      <c r="D5" s="155">
        <v>89516</v>
      </c>
      <c r="E5" s="156"/>
      <c r="F5" s="157">
        <v>68548</v>
      </c>
      <c r="G5" s="158"/>
      <c r="H5" s="159"/>
    </row>
    <row r="6" spans="1:8" x14ac:dyDescent="0.2">
      <c r="A6" s="160"/>
      <c r="B6" s="161"/>
      <c r="C6" s="162"/>
      <c r="D6" s="163">
        <v>44747</v>
      </c>
      <c r="E6" s="164"/>
      <c r="F6" s="165">
        <v>31673</v>
      </c>
      <c r="G6" s="166"/>
      <c r="H6" s="167"/>
    </row>
    <row r="7" spans="1:8" x14ac:dyDescent="0.2">
      <c r="A7" s="148" t="s">
        <v>551</v>
      </c>
      <c r="B7" s="153"/>
      <c r="C7" s="154"/>
      <c r="D7" s="155">
        <v>95187</v>
      </c>
      <c r="E7" s="156"/>
      <c r="F7" s="157">
        <v>125418</v>
      </c>
      <c r="G7" s="158"/>
      <c r="H7" s="159"/>
    </row>
    <row r="8" spans="1:8" x14ac:dyDescent="0.2">
      <c r="A8" s="160"/>
      <c r="B8" s="161"/>
      <c r="C8" s="162"/>
      <c r="D8" s="163">
        <v>42130</v>
      </c>
      <c r="E8" s="164"/>
      <c r="F8" s="165">
        <v>60445</v>
      </c>
      <c r="G8" s="166"/>
      <c r="H8" s="167"/>
    </row>
    <row r="9" spans="1:8" x14ac:dyDescent="0.2">
      <c r="A9" s="148" t="s">
        <v>552</v>
      </c>
      <c r="B9" s="153"/>
      <c r="C9" s="154"/>
      <c r="D9" s="155">
        <v>106188</v>
      </c>
      <c r="E9" s="156"/>
      <c r="F9" s="157">
        <v>108384</v>
      </c>
      <c r="G9" s="158"/>
      <c r="H9" s="159"/>
    </row>
    <row r="10" spans="1:8" x14ac:dyDescent="0.2">
      <c r="A10" s="160"/>
      <c r="B10" s="161"/>
      <c r="C10" s="162"/>
      <c r="D10" s="163">
        <v>49507</v>
      </c>
      <c r="E10" s="164"/>
      <c r="F10" s="165">
        <v>51153</v>
      </c>
      <c r="G10" s="166"/>
      <c r="H10" s="167"/>
    </row>
    <row r="11" spans="1:8" x14ac:dyDescent="0.2">
      <c r="A11" s="148" t="s">
        <v>553</v>
      </c>
      <c r="B11" s="153"/>
      <c r="C11" s="154"/>
      <c r="D11" s="155">
        <v>75958</v>
      </c>
      <c r="E11" s="156"/>
      <c r="F11" s="157">
        <v>80959</v>
      </c>
      <c r="G11" s="158"/>
      <c r="H11" s="159"/>
    </row>
    <row r="12" spans="1:8" x14ac:dyDescent="0.2">
      <c r="A12" s="160"/>
      <c r="B12" s="161"/>
      <c r="C12" s="168"/>
      <c r="D12" s="163">
        <v>44742</v>
      </c>
      <c r="E12" s="164"/>
      <c r="F12" s="165">
        <v>43928</v>
      </c>
      <c r="G12" s="166"/>
      <c r="H12" s="167"/>
    </row>
    <row r="13" spans="1:8" x14ac:dyDescent="0.2">
      <c r="A13" s="148"/>
      <c r="B13" s="153"/>
      <c r="C13" s="169"/>
      <c r="D13" s="170">
        <v>88952</v>
      </c>
      <c r="E13" s="171"/>
      <c r="F13" s="172">
        <v>89935</v>
      </c>
      <c r="G13" s="173"/>
      <c r="H13" s="159"/>
    </row>
    <row r="14" spans="1:8" x14ac:dyDescent="0.2">
      <c r="A14" s="160"/>
      <c r="B14" s="161"/>
      <c r="C14" s="162"/>
      <c r="D14" s="163">
        <v>43965</v>
      </c>
      <c r="E14" s="164"/>
      <c r="F14" s="165">
        <v>42427</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7.53</v>
      </c>
      <c r="C19" s="174">
        <f>ROUND(VALUE(SUBSTITUTE(実質収支比率等に係る経年分析!G$48,"▲","-")),2)</f>
        <v>6.9</v>
      </c>
      <c r="D19" s="174">
        <f>ROUND(VALUE(SUBSTITUTE(実質収支比率等に係る経年分析!H$48,"▲","-")),2)</f>
        <v>6.68</v>
      </c>
      <c r="E19" s="174">
        <f>ROUND(VALUE(SUBSTITUTE(実質収支比率等に係る経年分析!I$48,"▲","-")),2)</f>
        <v>7.85</v>
      </c>
      <c r="F19" s="174">
        <f>ROUND(VALUE(SUBSTITUTE(実質収支比率等に係る経年分析!J$48,"▲","-")),2)</f>
        <v>7.41</v>
      </c>
    </row>
    <row r="20" spans="1:11" x14ac:dyDescent="0.2">
      <c r="A20" s="174" t="s">
        <v>57</v>
      </c>
      <c r="B20" s="174">
        <f>ROUND(VALUE(SUBSTITUTE(実質収支比率等に係る経年分析!F$47,"▲","-")),2)</f>
        <v>47.24</v>
      </c>
      <c r="C20" s="174">
        <f>ROUND(VALUE(SUBSTITUTE(実質収支比率等に係る経年分析!G$47,"▲","-")),2)</f>
        <v>48.46</v>
      </c>
      <c r="D20" s="174">
        <f>ROUND(VALUE(SUBSTITUTE(実質収支比率等に係る経年分析!H$47,"▲","-")),2)</f>
        <v>42.85</v>
      </c>
      <c r="E20" s="174">
        <f>ROUND(VALUE(SUBSTITUTE(実質収支比率等に係る経年分析!I$47,"▲","-")),2)</f>
        <v>43.98</v>
      </c>
      <c r="F20" s="174">
        <f>ROUND(VALUE(SUBSTITUTE(実質収支比率等に係る経年分析!J$47,"▲","-")),2)</f>
        <v>45.72</v>
      </c>
    </row>
    <row r="21" spans="1:11" x14ac:dyDescent="0.2">
      <c r="A21" s="174" t="s">
        <v>58</v>
      </c>
      <c r="B21" s="174">
        <f>IF(ISNUMBER(VALUE(SUBSTITUTE(実質収支比率等に係る経年分析!F$49,"▲","-"))),ROUND(VALUE(SUBSTITUTE(実質収支比率等に係る経年分析!F$49,"▲","-")),2),NA())</f>
        <v>-2.1800000000000002</v>
      </c>
      <c r="C21" s="174">
        <f>IF(ISNUMBER(VALUE(SUBSTITUTE(実質収支比率等に係る経年分析!G$49,"▲","-"))),ROUND(VALUE(SUBSTITUTE(実質収支比率等に係る経年分析!G$49,"▲","-")),2),NA())</f>
        <v>-0.74</v>
      </c>
      <c r="D21" s="174">
        <f>IF(ISNUMBER(VALUE(SUBSTITUTE(実質収支比率等に係る経年分析!H$49,"▲","-"))),ROUND(VALUE(SUBSTITUTE(実質収支比率等に係る経年分析!H$49,"▲","-")),2),NA())</f>
        <v>-4.12</v>
      </c>
      <c r="E21" s="174">
        <f>IF(ISNUMBER(VALUE(SUBSTITUTE(実質収支比率等に係る経年分析!I$49,"▲","-"))),ROUND(VALUE(SUBSTITUTE(実質収支比率等に係る経年分析!I$49,"▲","-")),2),NA())</f>
        <v>3.55</v>
      </c>
      <c r="F21" s="174">
        <f>IF(ISNUMBER(VALUE(SUBSTITUTE(実質収支比率等に係る経年分析!J$49,"▲","-"))),ROUND(VALUE(SUBSTITUTE(実質収支比率等に係る経年分析!J$49,"▲","-")),2),NA())</f>
        <v>-0.65</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小規模下水道特別会計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2">
      <c r="A30" s="175" t="str">
        <f>IF(連結実質赤字比率に係る赤字・黒字の構成分析!C$40="",NA(),連結実質赤字比率に係る赤字・黒字の構成分析!C$40)</f>
        <v>温泉事業等特別会計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0.13</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1.1299999999999999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0.34</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0.28000000000000003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0.68</v>
      </c>
    </row>
    <row r="34" spans="1:16" x14ac:dyDescent="0.2">
      <c r="A34" s="175" t="str">
        <f>IF(連結実質赤字比率に係る赤字・黒字の構成分析!C$36="",NA(),連結実質赤字比率に係る赤字・黒字の構成分析!C$36)</f>
        <v>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2.2000000000000002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2.57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2.67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2.96</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7.49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6.85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6.61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7.77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7.35</v>
      </c>
    </row>
    <row r="36" spans="1:16" x14ac:dyDescent="0.2">
      <c r="A36" s="175" t="str">
        <f>IF(連結実質赤字比率に係る赤字・黒字の構成分析!C$34="",NA(),連結実質赤字比率に係る赤字・黒字の構成分析!C$34)</f>
        <v>上水道事業会計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7.88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8.52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8.81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9.3000000000000007</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1935</v>
      </c>
      <c r="E42" s="176"/>
      <c r="F42" s="176"/>
      <c r="G42" s="176">
        <f>'実質公債費比率（分子）の構造'!L$52</f>
        <v>1898</v>
      </c>
      <c r="H42" s="176"/>
      <c r="I42" s="176"/>
      <c r="J42" s="176">
        <f>'実質公債費比率（分子）の構造'!M$52</f>
        <v>2005</v>
      </c>
      <c r="K42" s="176"/>
      <c r="L42" s="176"/>
      <c r="M42" s="176">
        <f>'実質公債費比率（分子）の構造'!N$52</f>
        <v>1935</v>
      </c>
      <c r="N42" s="176"/>
      <c r="O42" s="176"/>
      <c r="P42" s="176">
        <f>'実質公債費比率（分子）の構造'!O$52</f>
        <v>1849</v>
      </c>
    </row>
    <row r="43" spans="1:16" x14ac:dyDescent="0.2">
      <c r="A43" s="176" t="s">
        <v>66</v>
      </c>
      <c r="B43" s="176" t="str">
        <f>'実質公債費比率（分子）の構造'!K$51</f>
        <v>-</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67</v>
      </c>
      <c r="B44" s="176">
        <f>'実質公債費比率（分子）の構造'!K$50</f>
        <v>5</v>
      </c>
      <c r="C44" s="176"/>
      <c r="D44" s="176"/>
      <c r="E44" s="176">
        <f>'実質公債費比率（分子）の構造'!L$50</f>
        <v>5</v>
      </c>
      <c r="F44" s="176"/>
      <c r="G44" s="176"/>
      <c r="H44" s="176">
        <f>'実質公債費比率（分子）の構造'!M$50</f>
        <v>5</v>
      </c>
      <c r="I44" s="176"/>
      <c r="J44" s="176"/>
      <c r="K44" s="176">
        <f>'実質公債費比率（分子）の構造'!N$50</f>
        <v>5</v>
      </c>
      <c r="L44" s="176"/>
      <c r="M44" s="176"/>
      <c r="N44" s="176">
        <f>'実質公債費比率（分子）の構造'!O$50</f>
        <v>5</v>
      </c>
      <c r="O44" s="176"/>
      <c r="P44" s="176"/>
    </row>
    <row r="45" spans="1:16" x14ac:dyDescent="0.2">
      <c r="A45" s="176" t="s">
        <v>68</v>
      </c>
      <c r="B45" s="176">
        <f>'実質公債費比率（分子）の構造'!K$49</f>
        <v>20</v>
      </c>
      <c r="C45" s="176"/>
      <c r="D45" s="176"/>
      <c r="E45" s="176">
        <f>'実質公債費比率（分子）の構造'!L$49</f>
        <v>16</v>
      </c>
      <c r="F45" s="176"/>
      <c r="G45" s="176"/>
      <c r="H45" s="176">
        <f>'実質公債費比率（分子）の構造'!M$49</f>
        <v>19</v>
      </c>
      <c r="I45" s="176"/>
      <c r="J45" s="176"/>
      <c r="K45" s="176">
        <f>'実質公債費比率（分子）の構造'!N$49</f>
        <v>19</v>
      </c>
      <c r="L45" s="176"/>
      <c r="M45" s="176"/>
      <c r="N45" s="176">
        <f>'実質公債費比率（分子）の構造'!O$49</f>
        <v>22</v>
      </c>
      <c r="O45" s="176"/>
      <c r="P45" s="176"/>
    </row>
    <row r="46" spans="1:16" x14ac:dyDescent="0.2">
      <c r="A46" s="176" t="s">
        <v>69</v>
      </c>
      <c r="B46" s="176">
        <f>'実質公債費比率（分子）の構造'!K$48</f>
        <v>188</v>
      </c>
      <c r="C46" s="176"/>
      <c r="D46" s="176"/>
      <c r="E46" s="176">
        <f>'実質公債費比率（分子）の構造'!L$48</f>
        <v>187</v>
      </c>
      <c r="F46" s="176"/>
      <c r="G46" s="176"/>
      <c r="H46" s="176">
        <f>'実質公債費比率（分子）の構造'!M$48</f>
        <v>185</v>
      </c>
      <c r="I46" s="176"/>
      <c r="J46" s="176"/>
      <c r="K46" s="176">
        <f>'実質公債費比率（分子）の構造'!N$48</f>
        <v>201</v>
      </c>
      <c r="L46" s="176"/>
      <c r="M46" s="176"/>
      <c r="N46" s="176">
        <f>'実質公債費比率（分子）の構造'!O$48</f>
        <v>219</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2214</v>
      </c>
      <c r="C49" s="176"/>
      <c r="D49" s="176"/>
      <c r="E49" s="176">
        <f>'実質公債費比率（分子）の構造'!L$45</f>
        <v>2330</v>
      </c>
      <c r="F49" s="176"/>
      <c r="G49" s="176"/>
      <c r="H49" s="176">
        <f>'実質公債費比率（分子）の構造'!M$45</f>
        <v>2494</v>
      </c>
      <c r="I49" s="176"/>
      <c r="J49" s="176"/>
      <c r="K49" s="176">
        <f>'実質公債費比率（分子）の構造'!N$45</f>
        <v>2445</v>
      </c>
      <c r="L49" s="176"/>
      <c r="M49" s="176"/>
      <c r="N49" s="176">
        <f>'実質公債費比率（分子）の構造'!O$45</f>
        <v>2381</v>
      </c>
      <c r="O49" s="176"/>
      <c r="P49" s="176"/>
    </row>
    <row r="50" spans="1:16" x14ac:dyDescent="0.2">
      <c r="A50" s="176" t="s">
        <v>73</v>
      </c>
      <c r="B50" s="176" t="e">
        <f>NA()</f>
        <v>#N/A</v>
      </c>
      <c r="C50" s="176">
        <f>IF(ISNUMBER('実質公債費比率（分子）の構造'!K$53),'実質公債費比率（分子）の構造'!K$53,NA())</f>
        <v>492</v>
      </c>
      <c r="D50" s="176" t="e">
        <f>NA()</f>
        <v>#N/A</v>
      </c>
      <c r="E50" s="176" t="e">
        <f>NA()</f>
        <v>#N/A</v>
      </c>
      <c r="F50" s="176">
        <f>IF(ISNUMBER('実質公債費比率（分子）の構造'!L$53),'実質公債費比率（分子）の構造'!L$53,NA())</f>
        <v>640</v>
      </c>
      <c r="G50" s="176" t="e">
        <f>NA()</f>
        <v>#N/A</v>
      </c>
      <c r="H50" s="176" t="e">
        <f>NA()</f>
        <v>#N/A</v>
      </c>
      <c r="I50" s="176">
        <f>IF(ISNUMBER('実質公債費比率（分子）の構造'!M$53),'実質公債費比率（分子）の構造'!M$53,NA())</f>
        <v>698</v>
      </c>
      <c r="J50" s="176" t="e">
        <f>NA()</f>
        <v>#N/A</v>
      </c>
      <c r="K50" s="176" t="e">
        <f>NA()</f>
        <v>#N/A</v>
      </c>
      <c r="L50" s="176">
        <f>IF(ISNUMBER('実質公債費比率（分子）の構造'!N$53),'実質公債費比率（分子）の構造'!N$53,NA())</f>
        <v>735</v>
      </c>
      <c r="M50" s="176" t="e">
        <f>NA()</f>
        <v>#N/A</v>
      </c>
      <c r="N50" s="176" t="e">
        <f>NA()</f>
        <v>#N/A</v>
      </c>
      <c r="O50" s="176">
        <f>IF(ISNUMBER('実質公債費比率（分子）の構造'!O$53),'実質公債費比率（分子）の構造'!O$53,NA())</f>
        <v>778</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17356</v>
      </c>
      <c r="E56" s="175"/>
      <c r="F56" s="175"/>
      <c r="G56" s="175">
        <f>'将来負担比率（分子）の構造'!J$52</f>
        <v>16545</v>
      </c>
      <c r="H56" s="175"/>
      <c r="I56" s="175"/>
      <c r="J56" s="175">
        <f>'将来負担比率（分子）の構造'!K$52</f>
        <v>15244</v>
      </c>
      <c r="K56" s="175"/>
      <c r="L56" s="175"/>
      <c r="M56" s="175">
        <f>'将来負担比率（分子）の構造'!L$52</f>
        <v>14191</v>
      </c>
      <c r="N56" s="175"/>
      <c r="O56" s="175"/>
      <c r="P56" s="175">
        <f>'将来負担比率（分子）の構造'!M$52</f>
        <v>13035</v>
      </c>
    </row>
    <row r="57" spans="1:16" x14ac:dyDescent="0.2">
      <c r="A57" s="175" t="s">
        <v>44</v>
      </c>
      <c r="B57" s="175"/>
      <c r="C57" s="175"/>
      <c r="D57" s="175">
        <f>'将来負担比率（分子）の構造'!I$51</f>
        <v>75</v>
      </c>
      <c r="E57" s="175"/>
      <c r="F57" s="175"/>
      <c r="G57" s="175">
        <f>'将来負担比率（分子）の構造'!J$51</f>
        <v>57</v>
      </c>
      <c r="H57" s="175"/>
      <c r="I57" s="175"/>
      <c r="J57" s="175">
        <f>'将来負担比率（分子）の構造'!K$51</f>
        <v>39</v>
      </c>
      <c r="K57" s="175"/>
      <c r="L57" s="175"/>
      <c r="M57" s="175">
        <f>'将来負担比率（分子）の構造'!L$51</f>
        <v>28</v>
      </c>
      <c r="N57" s="175"/>
      <c r="O57" s="175"/>
      <c r="P57" s="175">
        <f>'将来負担比率（分子）の構造'!M$51</f>
        <v>23</v>
      </c>
    </row>
    <row r="58" spans="1:16" x14ac:dyDescent="0.2">
      <c r="A58" s="175" t="s">
        <v>43</v>
      </c>
      <c r="B58" s="175"/>
      <c r="C58" s="175"/>
      <c r="D58" s="175">
        <f>'将来負担比率（分子）の構造'!I$50</f>
        <v>8379</v>
      </c>
      <c r="E58" s="175"/>
      <c r="F58" s="175"/>
      <c r="G58" s="175">
        <f>'将来負担比率（分子）の構造'!J$50</f>
        <v>8519</v>
      </c>
      <c r="H58" s="175"/>
      <c r="I58" s="175"/>
      <c r="J58" s="175">
        <f>'将来負担比率（分子）の構造'!K$50</f>
        <v>8251</v>
      </c>
      <c r="K58" s="175"/>
      <c r="L58" s="175"/>
      <c r="M58" s="175">
        <f>'将来負担比率（分子）の構造'!L$50</f>
        <v>8585</v>
      </c>
      <c r="N58" s="175"/>
      <c r="O58" s="175"/>
      <c r="P58" s="175">
        <f>'将来負担比率（分子）の構造'!M$50</f>
        <v>8657</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0</v>
      </c>
      <c r="C61" s="175"/>
      <c r="D61" s="175"/>
      <c r="E61" s="175">
        <f>'将来負担比率（分子）の構造'!J$46</f>
        <v>0</v>
      </c>
      <c r="F61" s="175"/>
      <c r="G61" s="175"/>
      <c r="H61" s="175">
        <f>'将来負担比率（分子）の構造'!K$46</f>
        <v>0</v>
      </c>
      <c r="I61" s="175"/>
      <c r="J61" s="175"/>
      <c r="K61" s="175">
        <f>'将来負担比率（分子）の構造'!L$46</f>
        <v>0</v>
      </c>
      <c r="L61" s="175"/>
      <c r="M61" s="175"/>
      <c r="N61" s="175">
        <f>'将来負担比率（分子）の構造'!M$46</f>
        <v>0</v>
      </c>
      <c r="O61" s="175"/>
      <c r="P61" s="175"/>
    </row>
    <row r="62" spans="1:16" x14ac:dyDescent="0.2">
      <c r="A62" s="175" t="s">
        <v>37</v>
      </c>
      <c r="B62" s="175">
        <f>'将来負担比率（分子）の構造'!I$45</f>
        <v>2953</v>
      </c>
      <c r="C62" s="175"/>
      <c r="D62" s="175"/>
      <c r="E62" s="175">
        <f>'将来負担比率（分子）の構造'!J$45</f>
        <v>2835</v>
      </c>
      <c r="F62" s="175"/>
      <c r="G62" s="175"/>
      <c r="H62" s="175">
        <f>'将来負担比率（分子）の構造'!K$45</f>
        <v>2763</v>
      </c>
      <c r="I62" s="175"/>
      <c r="J62" s="175"/>
      <c r="K62" s="175">
        <f>'将来負担比率（分子）の構造'!L$45</f>
        <v>2665</v>
      </c>
      <c r="L62" s="175"/>
      <c r="M62" s="175"/>
      <c r="N62" s="175">
        <f>'将来負担比率（分子）の構造'!M$45</f>
        <v>2619</v>
      </c>
      <c r="O62" s="175"/>
      <c r="P62" s="175"/>
    </row>
    <row r="63" spans="1:16" x14ac:dyDescent="0.2">
      <c r="A63" s="175" t="s">
        <v>36</v>
      </c>
      <c r="B63" s="175">
        <f>'将来負担比率（分子）の構造'!I$44</f>
        <v>272</v>
      </c>
      <c r="C63" s="175"/>
      <c r="D63" s="175"/>
      <c r="E63" s="175">
        <f>'将来負担比率（分子）の構造'!J$44</f>
        <v>241</v>
      </c>
      <c r="F63" s="175"/>
      <c r="G63" s="175"/>
      <c r="H63" s="175">
        <f>'将来負担比率（分子）の構造'!K$44</f>
        <v>207</v>
      </c>
      <c r="I63" s="175"/>
      <c r="J63" s="175"/>
      <c r="K63" s="175">
        <f>'将来負担比率（分子）の構造'!L$44</f>
        <v>173</v>
      </c>
      <c r="L63" s="175"/>
      <c r="M63" s="175"/>
      <c r="N63" s="175">
        <f>'将来負担比率（分子）の構造'!M$44</f>
        <v>151</v>
      </c>
      <c r="O63" s="175"/>
      <c r="P63" s="175"/>
    </row>
    <row r="64" spans="1:16" x14ac:dyDescent="0.2">
      <c r="A64" s="175" t="s">
        <v>35</v>
      </c>
      <c r="B64" s="175">
        <f>'将来負担比率（分子）の構造'!I$43</f>
        <v>2223</v>
      </c>
      <c r="C64" s="175"/>
      <c r="D64" s="175"/>
      <c r="E64" s="175">
        <f>'将来負担比率（分子）の構造'!J$43</f>
        <v>2162</v>
      </c>
      <c r="F64" s="175"/>
      <c r="G64" s="175"/>
      <c r="H64" s="175">
        <f>'将来負担比率（分子）の構造'!K$43</f>
        <v>2015</v>
      </c>
      <c r="I64" s="175"/>
      <c r="J64" s="175"/>
      <c r="K64" s="175">
        <f>'将来負担比率（分子）の構造'!L$43</f>
        <v>1933</v>
      </c>
      <c r="L64" s="175"/>
      <c r="M64" s="175"/>
      <c r="N64" s="175">
        <f>'将来負担比率（分子）の構造'!M$43</f>
        <v>1910</v>
      </c>
      <c r="O64" s="175"/>
      <c r="P64" s="175"/>
    </row>
    <row r="65" spans="1:16" x14ac:dyDescent="0.2">
      <c r="A65" s="175" t="s">
        <v>34</v>
      </c>
      <c r="B65" s="175">
        <f>'将来負担比率（分子）の構造'!I$42</f>
        <v>34</v>
      </c>
      <c r="C65" s="175"/>
      <c r="D65" s="175"/>
      <c r="E65" s="175">
        <f>'将来負担比率（分子）の構造'!J$42</f>
        <v>29</v>
      </c>
      <c r="F65" s="175"/>
      <c r="G65" s="175"/>
      <c r="H65" s="175">
        <f>'将来負担比率（分子）の構造'!K$42</f>
        <v>25</v>
      </c>
      <c r="I65" s="175"/>
      <c r="J65" s="175"/>
      <c r="K65" s="175">
        <f>'将来負担比率（分子）の構造'!L$42</f>
        <v>20</v>
      </c>
      <c r="L65" s="175"/>
      <c r="M65" s="175"/>
      <c r="N65" s="175">
        <f>'将来負担比率（分子）の構造'!M$42</f>
        <v>15</v>
      </c>
      <c r="O65" s="175"/>
      <c r="P65" s="175"/>
    </row>
    <row r="66" spans="1:16" x14ac:dyDescent="0.2">
      <c r="A66" s="175" t="s">
        <v>33</v>
      </c>
      <c r="B66" s="175">
        <f>'将来負担比率（分子）の構造'!I$41</f>
        <v>20343</v>
      </c>
      <c r="C66" s="175"/>
      <c r="D66" s="175"/>
      <c r="E66" s="175">
        <f>'将来負担比率（分子）の構造'!J$41</f>
        <v>19272</v>
      </c>
      <c r="F66" s="175"/>
      <c r="G66" s="175"/>
      <c r="H66" s="175">
        <f>'将来負担比率（分子）の構造'!K$41</f>
        <v>18014</v>
      </c>
      <c r="I66" s="175"/>
      <c r="J66" s="175"/>
      <c r="K66" s="175">
        <f>'将来負担比率（分子）の構造'!L$41</f>
        <v>16915</v>
      </c>
      <c r="L66" s="175"/>
      <c r="M66" s="175"/>
      <c r="N66" s="175">
        <f>'将来負担比率（分子）の構造'!M$41</f>
        <v>15480</v>
      </c>
      <c r="O66" s="175"/>
      <c r="P66" s="175"/>
    </row>
    <row r="67" spans="1:16" x14ac:dyDescent="0.2">
      <c r="A67" s="175" t="s">
        <v>77</v>
      </c>
      <c r="B67" s="175" t="e">
        <f>NA()</f>
        <v>#N/A</v>
      </c>
      <c r="C67" s="175">
        <f>IF(ISNUMBER('将来負担比率（分子）の構造'!I$53), IF('将来負担比率（分子）の構造'!I$53 &lt; 0, 0, '将来負担比率（分子）の構造'!I$53), NA())</f>
        <v>15</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4096</v>
      </c>
      <c r="C72" s="179">
        <f>基金残高に係る経年分析!G55</f>
        <v>4314</v>
      </c>
      <c r="D72" s="179">
        <f>基金残高に係る経年分析!H55</f>
        <v>4321</v>
      </c>
    </row>
    <row r="73" spans="1:16" x14ac:dyDescent="0.2">
      <c r="A73" s="178" t="s">
        <v>80</v>
      </c>
      <c r="B73" s="179">
        <f>基金残高に係る経年分析!F56</f>
        <v>366</v>
      </c>
      <c r="C73" s="179">
        <f>基金残高に係る経年分析!G56</f>
        <v>367</v>
      </c>
      <c r="D73" s="179">
        <f>基金残高に係る経年分析!H56</f>
        <v>368</v>
      </c>
    </row>
    <row r="74" spans="1:16" x14ac:dyDescent="0.2">
      <c r="A74" s="178" t="s">
        <v>81</v>
      </c>
      <c r="B74" s="179">
        <f>基金残高に係る経年分析!F57</f>
        <v>6337</v>
      </c>
      <c r="C74" s="179">
        <f>基金残高に係る経年分析!G57</f>
        <v>6457</v>
      </c>
      <c r="D74" s="179">
        <f>基金残高に係る経年分析!H57</f>
        <v>6474</v>
      </c>
    </row>
  </sheetData>
  <sheetProtection algorithmName="SHA-512" hashValue="dpX7Xug5b6iWeGkJ8nOZjza4+cccAQxtfA6ErZIovZz15NIQl4xxpI+YVwmI7VzNUyTpZ5LerNe81kMqnkDJOA==" saltValue="2mA5E4izO4XOOVI3HLuFI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230</v>
      </c>
      <c r="C5" s="680"/>
      <c r="D5" s="680"/>
      <c r="E5" s="680"/>
      <c r="F5" s="680"/>
      <c r="G5" s="680"/>
      <c r="H5" s="680"/>
      <c r="I5" s="680"/>
      <c r="J5" s="680"/>
      <c r="K5" s="680"/>
      <c r="L5" s="680"/>
      <c r="M5" s="680"/>
      <c r="N5" s="680"/>
      <c r="O5" s="680"/>
      <c r="P5" s="680"/>
      <c r="Q5" s="681"/>
      <c r="R5" s="676">
        <v>1824959</v>
      </c>
      <c r="S5" s="677"/>
      <c r="T5" s="677"/>
      <c r="U5" s="677"/>
      <c r="V5" s="677"/>
      <c r="W5" s="677"/>
      <c r="X5" s="677"/>
      <c r="Y5" s="702"/>
      <c r="Z5" s="715">
        <v>10.8</v>
      </c>
      <c r="AA5" s="715"/>
      <c r="AB5" s="715"/>
      <c r="AC5" s="715"/>
      <c r="AD5" s="716">
        <v>1824959</v>
      </c>
      <c r="AE5" s="716"/>
      <c r="AF5" s="716"/>
      <c r="AG5" s="716"/>
      <c r="AH5" s="716"/>
      <c r="AI5" s="716"/>
      <c r="AJ5" s="716"/>
      <c r="AK5" s="716"/>
      <c r="AL5" s="703">
        <v>19.100000000000001</v>
      </c>
      <c r="AM5" s="685"/>
      <c r="AN5" s="685"/>
      <c r="AO5" s="704"/>
      <c r="AP5" s="679" t="s">
        <v>231</v>
      </c>
      <c r="AQ5" s="680"/>
      <c r="AR5" s="680"/>
      <c r="AS5" s="680"/>
      <c r="AT5" s="680"/>
      <c r="AU5" s="680"/>
      <c r="AV5" s="680"/>
      <c r="AW5" s="680"/>
      <c r="AX5" s="680"/>
      <c r="AY5" s="680"/>
      <c r="AZ5" s="680"/>
      <c r="BA5" s="680"/>
      <c r="BB5" s="680"/>
      <c r="BC5" s="680"/>
      <c r="BD5" s="680"/>
      <c r="BE5" s="680"/>
      <c r="BF5" s="681"/>
      <c r="BG5" s="621">
        <v>1824959</v>
      </c>
      <c r="BH5" s="622"/>
      <c r="BI5" s="622"/>
      <c r="BJ5" s="622"/>
      <c r="BK5" s="622"/>
      <c r="BL5" s="622"/>
      <c r="BM5" s="622"/>
      <c r="BN5" s="623"/>
      <c r="BO5" s="659">
        <v>100</v>
      </c>
      <c r="BP5" s="659"/>
      <c r="BQ5" s="659"/>
      <c r="BR5" s="659"/>
      <c r="BS5" s="660" t="s">
        <v>133</v>
      </c>
      <c r="BT5" s="660"/>
      <c r="BU5" s="660"/>
      <c r="BV5" s="660"/>
      <c r="BW5" s="660"/>
      <c r="BX5" s="660"/>
      <c r="BY5" s="660"/>
      <c r="BZ5" s="660"/>
      <c r="CA5" s="660"/>
      <c r="CB5" s="698"/>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2">
      <c r="B6" s="618" t="s">
        <v>235</v>
      </c>
      <c r="C6" s="619"/>
      <c r="D6" s="619"/>
      <c r="E6" s="619"/>
      <c r="F6" s="619"/>
      <c r="G6" s="619"/>
      <c r="H6" s="619"/>
      <c r="I6" s="619"/>
      <c r="J6" s="619"/>
      <c r="K6" s="619"/>
      <c r="L6" s="619"/>
      <c r="M6" s="619"/>
      <c r="N6" s="619"/>
      <c r="O6" s="619"/>
      <c r="P6" s="619"/>
      <c r="Q6" s="620"/>
      <c r="R6" s="621">
        <v>148192</v>
      </c>
      <c r="S6" s="622"/>
      <c r="T6" s="622"/>
      <c r="U6" s="622"/>
      <c r="V6" s="622"/>
      <c r="W6" s="622"/>
      <c r="X6" s="622"/>
      <c r="Y6" s="623"/>
      <c r="Z6" s="659">
        <v>0.9</v>
      </c>
      <c r="AA6" s="659"/>
      <c r="AB6" s="659"/>
      <c r="AC6" s="659"/>
      <c r="AD6" s="660">
        <v>148192</v>
      </c>
      <c r="AE6" s="660"/>
      <c r="AF6" s="660"/>
      <c r="AG6" s="660"/>
      <c r="AH6" s="660"/>
      <c r="AI6" s="660"/>
      <c r="AJ6" s="660"/>
      <c r="AK6" s="660"/>
      <c r="AL6" s="624">
        <v>1.6</v>
      </c>
      <c r="AM6" s="625"/>
      <c r="AN6" s="625"/>
      <c r="AO6" s="661"/>
      <c r="AP6" s="618" t="s">
        <v>236</v>
      </c>
      <c r="AQ6" s="619"/>
      <c r="AR6" s="619"/>
      <c r="AS6" s="619"/>
      <c r="AT6" s="619"/>
      <c r="AU6" s="619"/>
      <c r="AV6" s="619"/>
      <c r="AW6" s="619"/>
      <c r="AX6" s="619"/>
      <c r="AY6" s="619"/>
      <c r="AZ6" s="619"/>
      <c r="BA6" s="619"/>
      <c r="BB6" s="619"/>
      <c r="BC6" s="619"/>
      <c r="BD6" s="619"/>
      <c r="BE6" s="619"/>
      <c r="BF6" s="620"/>
      <c r="BG6" s="621">
        <v>1824959</v>
      </c>
      <c r="BH6" s="622"/>
      <c r="BI6" s="622"/>
      <c r="BJ6" s="622"/>
      <c r="BK6" s="622"/>
      <c r="BL6" s="622"/>
      <c r="BM6" s="622"/>
      <c r="BN6" s="623"/>
      <c r="BO6" s="659">
        <v>100</v>
      </c>
      <c r="BP6" s="659"/>
      <c r="BQ6" s="659"/>
      <c r="BR6" s="659"/>
      <c r="BS6" s="660" t="s">
        <v>133</v>
      </c>
      <c r="BT6" s="660"/>
      <c r="BU6" s="660"/>
      <c r="BV6" s="660"/>
      <c r="BW6" s="660"/>
      <c r="BX6" s="660"/>
      <c r="BY6" s="660"/>
      <c r="BZ6" s="660"/>
      <c r="CA6" s="660"/>
      <c r="CB6" s="698"/>
      <c r="CD6" s="679" t="s">
        <v>237</v>
      </c>
      <c r="CE6" s="680"/>
      <c r="CF6" s="680"/>
      <c r="CG6" s="680"/>
      <c r="CH6" s="680"/>
      <c r="CI6" s="680"/>
      <c r="CJ6" s="680"/>
      <c r="CK6" s="680"/>
      <c r="CL6" s="680"/>
      <c r="CM6" s="680"/>
      <c r="CN6" s="680"/>
      <c r="CO6" s="680"/>
      <c r="CP6" s="680"/>
      <c r="CQ6" s="681"/>
      <c r="CR6" s="621">
        <v>87086</v>
      </c>
      <c r="CS6" s="622"/>
      <c r="CT6" s="622"/>
      <c r="CU6" s="622"/>
      <c r="CV6" s="622"/>
      <c r="CW6" s="622"/>
      <c r="CX6" s="622"/>
      <c r="CY6" s="623"/>
      <c r="CZ6" s="703">
        <v>0.5</v>
      </c>
      <c r="DA6" s="685"/>
      <c r="DB6" s="685"/>
      <c r="DC6" s="705"/>
      <c r="DD6" s="627" t="s">
        <v>133</v>
      </c>
      <c r="DE6" s="622"/>
      <c r="DF6" s="622"/>
      <c r="DG6" s="622"/>
      <c r="DH6" s="622"/>
      <c r="DI6" s="622"/>
      <c r="DJ6" s="622"/>
      <c r="DK6" s="622"/>
      <c r="DL6" s="622"/>
      <c r="DM6" s="622"/>
      <c r="DN6" s="622"/>
      <c r="DO6" s="622"/>
      <c r="DP6" s="623"/>
      <c r="DQ6" s="627">
        <v>87083</v>
      </c>
      <c r="DR6" s="622"/>
      <c r="DS6" s="622"/>
      <c r="DT6" s="622"/>
      <c r="DU6" s="622"/>
      <c r="DV6" s="622"/>
      <c r="DW6" s="622"/>
      <c r="DX6" s="622"/>
      <c r="DY6" s="622"/>
      <c r="DZ6" s="622"/>
      <c r="EA6" s="622"/>
      <c r="EB6" s="622"/>
      <c r="EC6" s="658"/>
    </row>
    <row r="7" spans="2:143" ht="11.25" customHeight="1" x14ac:dyDescent="0.2">
      <c r="B7" s="618" t="s">
        <v>238</v>
      </c>
      <c r="C7" s="619"/>
      <c r="D7" s="619"/>
      <c r="E7" s="619"/>
      <c r="F7" s="619"/>
      <c r="G7" s="619"/>
      <c r="H7" s="619"/>
      <c r="I7" s="619"/>
      <c r="J7" s="619"/>
      <c r="K7" s="619"/>
      <c r="L7" s="619"/>
      <c r="M7" s="619"/>
      <c r="N7" s="619"/>
      <c r="O7" s="619"/>
      <c r="P7" s="619"/>
      <c r="Q7" s="620"/>
      <c r="R7" s="621">
        <v>1612</v>
      </c>
      <c r="S7" s="622"/>
      <c r="T7" s="622"/>
      <c r="U7" s="622"/>
      <c r="V7" s="622"/>
      <c r="W7" s="622"/>
      <c r="X7" s="622"/>
      <c r="Y7" s="623"/>
      <c r="Z7" s="659">
        <v>0</v>
      </c>
      <c r="AA7" s="659"/>
      <c r="AB7" s="659"/>
      <c r="AC7" s="659"/>
      <c r="AD7" s="660">
        <v>1612</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770532</v>
      </c>
      <c r="BH7" s="622"/>
      <c r="BI7" s="622"/>
      <c r="BJ7" s="622"/>
      <c r="BK7" s="622"/>
      <c r="BL7" s="622"/>
      <c r="BM7" s="622"/>
      <c r="BN7" s="623"/>
      <c r="BO7" s="659">
        <v>42.2</v>
      </c>
      <c r="BP7" s="659"/>
      <c r="BQ7" s="659"/>
      <c r="BR7" s="659"/>
      <c r="BS7" s="660" t="s">
        <v>133</v>
      </c>
      <c r="BT7" s="660"/>
      <c r="BU7" s="660"/>
      <c r="BV7" s="660"/>
      <c r="BW7" s="660"/>
      <c r="BX7" s="660"/>
      <c r="BY7" s="660"/>
      <c r="BZ7" s="660"/>
      <c r="CA7" s="660"/>
      <c r="CB7" s="698"/>
      <c r="CD7" s="618" t="s">
        <v>240</v>
      </c>
      <c r="CE7" s="619"/>
      <c r="CF7" s="619"/>
      <c r="CG7" s="619"/>
      <c r="CH7" s="619"/>
      <c r="CI7" s="619"/>
      <c r="CJ7" s="619"/>
      <c r="CK7" s="619"/>
      <c r="CL7" s="619"/>
      <c r="CM7" s="619"/>
      <c r="CN7" s="619"/>
      <c r="CO7" s="619"/>
      <c r="CP7" s="619"/>
      <c r="CQ7" s="620"/>
      <c r="CR7" s="621">
        <v>3067719</v>
      </c>
      <c r="CS7" s="622"/>
      <c r="CT7" s="622"/>
      <c r="CU7" s="622"/>
      <c r="CV7" s="622"/>
      <c r="CW7" s="622"/>
      <c r="CX7" s="622"/>
      <c r="CY7" s="623"/>
      <c r="CZ7" s="659">
        <v>19.100000000000001</v>
      </c>
      <c r="DA7" s="659"/>
      <c r="DB7" s="659"/>
      <c r="DC7" s="659"/>
      <c r="DD7" s="627">
        <v>99081</v>
      </c>
      <c r="DE7" s="622"/>
      <c r="DF7" s="622"/>
      <c r="DG7" s="622"/>
      <c r="DH7" s="622"/>
      <c r="DI7" s="622"/>
      <c r="DJ7" s="622"/>
      <c r="DK7" s="622"/>
      <c r="DL7" s="622"/>
      <c r="DM7" s="622"/>
      <c r="DN7" s="622"/>
      <c r="DO7" s="622"/>
      <c r="DP7" s="623"/>
      <c r="DQ7" s="627">
        <v>1681034</v>
      </c>
      <c r="DR7" s="622"/>
      <c r="DS7" s="622"/>
      <c r="DT7" s="622"/>
      <c r="DU7" s="622"/>
      <c r="DV7" s="622"/>
      <c r="DW7" s="622"/>
      <c r="DX7" s="622"/>
      <c r="DY7" s="622"/>
      <c r="DZ7" s="622"/>
      <c r="EA7" s="622"/>
      <c r="EB7" s="622"/>
      <c r="EC7" s="658"/>
    </row>
    <row r="8" spans="2:143" ht="11.25" customHeight="1" x14ac:dyDescent="0.2">
      <c r="B8" s="618" t="s">
        <v>241</v>
      </c>
      <c r="C8" s="619"/>
      <c r="D8" s="619"/>
      <c r="E8" s="619"/>
      <c r="F8" s="619"/>
      <c r="G8" s="619"/>
      <c r="H8" s="619"/>
      <c r="I8" s="619"/>
      <c r="J8" s="619"/>
      <c r="K8" s="619"/>
      <c r="L8" s="619"/>
      <c r="M8" s="619"/>
      <c r="N8" s="619"/>
      <c r="O8" s="619"/>
      <c r="P8" s="619"/>
      <c r="Q8" s="620"/>
      <c r="R8" s="621">
        <v>9654</v>
      </c>
      <c r="S8" s="622"/>
      <c r="T8" s="622"/>
      <c r="U8" s="622"/>
      <c r="V8" s="622"/>
      <c r="W8" s="622"/>
      <c r="X8" s="622"/>
      <c r="Y8" s="623"/>
      <c r="Z8" s="659">
        <v>0.1</v>
      </c>
      <c r="AA8" s="659"/>
      <c r="AB8" s="659"/>
      <c r="AC8" s="659"/>
      <c r="AD8" s="660">
        <v>9654</v>
      </c>
      <c r="AE8" s="660"/>
      <c r="AF8" s="660"/>
      <c r="AG8" s="660"/>
      <c r="AH8" s="660"/>
      <c r="AI8" s="660"/>
      <c r="AJ8" s="660"/>
      <c r="AK8" s="660"/>
      <c r="AL8" s="624">
        <v>0.1</v>
      </c>
      <c r="AM8" s="625"/>
      <c r="AN8" s="625"/>
      <c r="AO8" s="661"/>
      <c r="AP8" s="618" t="s">
        <v>242</v>
      </c>
      <c r="AQ8" s="619"/>
      <c r="AR8" s="619"/>
      <c r="AS8" s="619"/>
      <c r="AT8" s="619"/>
      <c r="AU8" s="619"/>
      <c r="AV8" s="619"/>
      <c r="AW8" s="619"/>
      <c r="AX8" s="619"/>
      <c r="AY8" s="619"/>
      <c r="AZ8" s="619"/>
      <c r="BA8" s="619"/>
      <c r="BB8" s="619"/>
      <c r="BC8" s="619"/>
      <c r="BD8" s="619"/>
      <c r="BE8" s="619"/>
      <c r="BF8" s="620"/>
      <c r="BG8" s="621">
        <v>29414</v>
      </c>
      <c r="BH8" s="622"/>
      <c r="BI8" s="622"/>
      <c r="BJ8" s="622"/>
      <c r="BK8" s="622"/>
      <c r="BL8" s="622"/>
      <c r="BM8" s="622"/>
      <c r="BN8" s="623"/>
      <c r="BO8" s="659">
        <v>1.6</v>
      </c>
      <c r="BP8" s="659"/>
      <c r="BQ8" s="659"/>
      <c r="BR8" s="659"/>
      <c r="BS8" s="660" t="s">
        <v>181</v>
      </c>
      <c r="BT8" s="660"/>
      <c r="BU8" s="660"/>
      <c r="BV8" s="660"/>
      <c r="BW8" s="660"/>
      <c r="BX8" s="660"/>
      <c r="BY8" s="660"/>
      <c r="BZ8" s="660"/>
      <c r="CA8" s="660"/>
      <c r="CB8" s="698"/>
      <c r="CD8" s="618" t="s">
        <v>243</v>
      </c>
      <c r="CE8" s="619"/>
      <c r="CF8" s="619"/>
      <c r="CG8" s="619"/>
      <c r="CH8" s="619"/>
      <c r="CI8" s="619"/>
      <c r="CJ8" s="619"/>
      <c r="CK8" s="619"/>
      <c r="CL8" s="619"/>
      <c r="CM8" s="619"/>
      <c r="CN8" s="619"/>
      <c r="CO8" s="619"/>
      <c r="CP8" s="619"/>
      <c r="CQ8" s="620"/>
      <c r="CR8" s="621">
        <v>4109333</v>
      </c>
      <c r="CS8" s="622"/>
      <c r="CT8" s="622"/>
      <c r="CU8" s="622"/>
      <c r="CV8" s="622"/>
      <c r="CW8" s="622"/>
      <c r="CX8" s="622"/>
      <c r="CY8" s="623"/>
      <c r="CZ8" s="659">
        <v>25.6</v>
      </c>
      <c r="DA8" s="659"/>
      <c r="DB8" s="659"/>
      <c r="DC8" s="659"/>
      <c r="DD8" s="627">
        <v>23088</v>
      </c>
      <c r="DE8" s="622"/>
      <c r="DF8" s="622"/>
      <c r="DG8" s="622"/>
      <c r="DH8" s="622"/>
      <c r="DI8" s="622"/>
      <c r="DJ8" s="622"/>
      <c r="DK8" s="622"/>
      <c r="DL8" s="622"/>
      <c r="DM8" s="622"/>
      <c r="DN8" s="622"/>
      <c r="DO8" s="622"/>
      <c r="DP8" s="623"/>
      <c r="DQ8" s="627">
        <v>2515792</v>
      </c>
      <c r="DR8" s="622"/>
      <c r="DS8" s="622"/>
      <c r="DT8" s="622"/>
      <c r="DU8" s="622"/>
      <c r="DV8" s="622"/>
      <c r="DW8" s="622"/>
      <c r="DX8" s="622"/>
      <c r="DY8" s="622"/>
      <c r="DZ8" s="622"/>
      <c r="EA8" s="622"/>
      <c r="EB8" s="622"/>
      <c r="EC8" s="658"/>
    </row>
    <row r="9" spans="2:143" ht="11.25" customHeight="1" x14ac:dyDescent="0.2">
      <c r="B9" s="618" t="s">
        <v>244</v>
      </c>
      <c r="C9" s="619"/>
      <c r="D9" s="619"/>
      <c r="E9" s="619"/>
      <c r="F9" s="619"/>
      <c r="G9" s="619"/>
      <c r="H9" s="619"/>
      <c r="I9" s="619"/>
      <c r="J9" s="619"/>
      <c r="K9" s="619"/>
      <c r="L9" s="619"/>
      <c r="M9" s="619"/>
      <c r="N9" s="619"/>
      <c r="O9" s="619"/>
      <c r="P9" s="619"/>
      <c r="Q9" s="620"/>
      <c r="R9" s="621">
        <v>7926</v>
      </c>
      <c r="S9" s="622"/>
      <c r="T9" s="622"/>
      <c r="U9" s="622"/>
      <c r="V9" s="622"/>
      <c r="W9" s="622"/>
      <c r="X9" s="622"/>
      <c r="Y9" s="623"/>
      <c r="Z9" s="659">
        <v>0</v>
      </c>
      <c r="AA9" s="659"/>
      <c r="AB9" s="659"/>
      <c r="AC9" s="659"/>
      <c r="AD9" s="660">
        <v>7926</v>
      </c>
      <c r="AE9" s="660"/>
      <c r="AF9" s="660"/>
      <c r="AG9" s="660"/>
      <c r="AH9" s="660"/>
      <c r="AI9" s="660"/>
      <c r="AJ9" s="660"/>
      <c r="AK9" s="660"/>
      <c r="AL9" s="624">
        <v>0.1</v>
      </c>
      <c r="AM9" s="625"/>
      <c r="AN9" s="625"/>
      <c r="AO9" s="661"/>
      <c r="AP9" s="618" t="s">
        <v>245</v>
      </c>
      <c r="AQ9" s="619"/>
      <c r="AR9" s="619"/>
      <c r="AS9" s="619"/>
      <c r="AT9" s="619"/>
      <c r="AU9" s="619"/>
      <c r="AV9" s="619"/>
      <c r="AW9" s="619"/>
      <c r="AX9" s="619"/>
      <c r="AY9" s="619"/>
      <c r="AZ9" s="619"/>
      <c r="BA9" s="619"/>
      <c r="BB9" s="619"/>
      <c r="BC9" s="619"/>
      <c r="BD9" s="619"/>
      <c r="BE9" s="619"/>
      <c r="BF9" s="620"/>
      <c r="BG9" s="621">
        <v>651459</v>
      </c>
      <c r="BH9" s="622"/>
      <c r="BI9" s="622"/>
      <c r="BJ9" s="622"/>
      <c r="BK9" s="622"/>
      <c r="BL9" s="622"/>
      <c r="BM9" s="622"/>
      <c r="BN9" s="623"/>
      <c r="BO9" s="659">
        <v>35.700000000000003</v>
      </c>
      <c r="BP9" s="659"/>
      <c r="BQ9" s="659"/>
      <c r="BR9" s="659"/>
      <c r="BS9" s="660" t="s">
        <v>133</v>
      </c>
      <c r="BT9" s="660"/>
      <c r="BU9" s="660"/>
      <c r="BV9" s="660"/>
      <c r="BW9" s="660"/>
      <c r="BX9" s="660"/>
      <c r="BY9" s="660"/>
      <c r="BZ9" s="660"/>
      <c r="CA9" s="660"/>
      <c r="CB9" s="698"/>
      <c r="CD9" s="618" t="s">
        <v>246</v>
      </c>
      <c r="CE9" s="619"/>
      <c r="CF9" s="619"/>
      <c r="CG9" s="619"/>
      <c r="CH9" s="619"/>
      <c r="CI9" s="619"/>
      <c r="CJ9" s="619"/>
      <c r="CK9" s="619"/>
      <c r="CL9" s="619"/>
      <c r="CM9" s="619"/>
      <c r="CN9" s="619"/>
      <c r="CO9" s="619"/>
      <c r="CP9" s="619"/>
      <c r="CQ9" s="620"/>
      <c r="CR9" s="621">
        <v>1761860</v>
      </c>
      <c r="CS9" s="622"/>
      <c r="CT9" s="622"/>
      <c r="CU9" s="622"/>
      <c r="CV9" s="622"/>
      <c r="CW9" s="622"/>
      <c r="CX9" s="622"/>
      <c r="CY9" s="623"/>
      <c r="CZ9" s="659">
        <v>11</v>
      </c>
      <c r="DA9" s="659"/>
      <c r="DB9" s="659"/>
      <c r="DC9" s="659"/>
      <c r="DD9" s="627">
        <v>23079</v>
      </c>
      <c r="DE9" s="622"/>
      <c r="DF9" s="622"/>
      <c r="DG9" s="622"/>
      <c r="DH9" s="622"/>
      <c r="DI9" s="622"/>
      <c r="DJ9" s="622"/>
      <c r="DK9" s="622"/>
      <c r="DL9" s="622"/>
      <c r="DM9" s="622"/>
      <c r="DN9" s="622"/>
      <c r="DO9" s="622"/>
      <c r="DP9" s="623"/>
      <c r="DQ9" s="627">
        <v>1206289</v>
      </c>
      <c r="DR9" s="622"/>
      <c r="DS9" s="622"/>
      <c r="DT9" s="622"/>
      <c r="DU9" s="622"/>
      <c r="DV9" s="622"/>
      <c r="DW9" s="622"/>
      <c r="DX9" s="622"/>
      <c r="DY9" s="622"/>
      <c r="DZ9" s="622"/>
      <c r="EA9" s="622"/>
      <c r="EB9" s="622"/>
      <c r="EC9" s="658"/>
    </row>
    <row r="10" spans="2:143" ht="11.25" customHeight="1" x14ac:dyDescent="0.2">
      <c r="B10" s="618" t="s">
        <v>247</v>
      </c>
      <c r="C10" s="619"/>
      <c r="D10" s="619"/>
      <c r="E10" s="619"/>
      <c r="F10" s="619"/>
      <c r="G10" s="619"/>
      <c r="H10" s="619"/>
      <c r="I10" s="619"/>
      <c r="J10" s="619"/>
      <c r="K10" s="619"/>
      <c r="L10" s="619"/>
      <c r="M10" s="619"/>
      <c r="N10" s="619"/>
      <c r="O10" s="619"/>
      <c r="P10" s="619"/>
      <c r="Q10" s="620"/>
      <c r="R10" s="621" t="s">
        <v>181</v>
      </c>
      <c r="S10" s="622"/>
      <c r="T10" s="622"/>
      <c r="U10" s="622"/>
      <c r="V10" s="622"/>
      <c r="W10" s="622"/>
      <c r="X10" s="622"/>
      <c r="Y10" s="623"/>
      <c r="Z10" s="659" t="s">
        <v>133</v>
      </c>
      <c r="AA10" s="659"/>
      <c r="AB10" s="659"/>
      <c r="AC10" s="659"/>
      <c r="AD10" s="660" t="s">
        <v>133</v>
      </c>
      <c r="AE10" s="660"/>
      <c r="AF10" s="660"/>
      <c r="AG10" s="660"/>
      <c r="AH10" s="660"/>
      <c r="AI10" s="660"/>
      <c r="AJ10" s="660"/>
      <c r="AK10" s="660"/>
      <c r="AL10" s="624" t="s">
        <v>181</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44725</v>
      </c>
      <c r="BH10" s="622"/>
      <c r="BI10" s="622"/>
      <c r="BJ10" s="622"/>
      <c r="BK10" s="622"/>
      <c r="BL10" s="622"/>
      <c r="BM10" s="622"/>
      <c r="BN10" s="623"/>
      <c r="BO10" s="659">
        <v>2.5</v>
      </c>
      <c r="BP10" s="659"/>
      <c r="BQ10" s="659"/>
      <c r="BR10" s="659"/>
      <c r="BS10" s="660" t="s">
        <v>181</v>
      </c>
      <c r="BT10" s="660"/>
      <c r="BU10" s="660"/>
      <c r="BV10" s="660"/>
      <c r="BW10" s="660"/>
      <c r="BX10" s="660"/>
      <c r="BY10" s="660"/>
      <c r="BZ10" s="660"/>
      <c r="CA10" s="660"/>
      <c r="CB10" s="698"/>
      <c r="CD10" s="618" t="s">
        <v>249</v>
      </c>
      <c r="CE10" s="619"/>
      <c r="CF10" s="619"/>
      <c r="CG10" s="619"/>
      <c r="CH10" s="619"/>
      <c r="CI10" s="619"/>
      <c r="CJ10" s="619"/>
      <c r="CK10" s="619"/>
      <c r="CL10" s="619"/>
      <c r="CM10" s="619"/>
      <c r="CN10" s="619"/>
      <c r="CO10" s="619"/>
      <c r="CP10" s="619"/>
      <c r="CQ10" s="620"/>
      <c r="CR10" s="621" t="s">
        <v>133</v>
      </c>
      <c r="CS10" s="622"/>
      <c r="CT10" s="622"/>
      <c r="CU10" s="622"/>
      <c r="CV10" s="622"/>
      <c r="CW10" s="622"/>
      <c r="CX10" s="622"/>
      <c r="CY10" s="623"/>
      <c r="CZ10" s="659" t="s">
        <v>181</v>
      </c>
      <c r="DA10" s="659"/>
      <c r="DB10" s="659"/>
      <c r="DC10" s="659"/>
      <c r="DD10" s="627" t="s">
        <v>133</v>
      </c>
      <c r="DE10" s="622"/>
      <c r="DF10" s="622"/>
      <c r="DG10" s="622"/>
      <c r="DH10" s="622"/>
      <c r="DI10" s="622"/>
      <c r="DJ10" s="622"/>
      <c r="DK10" s="622"/>
      <c r="DL10" s="622"/>
      <c r="DM10" s="622"/>
      <c r="DN10" s="622"/>
      <c r="DO10" s="622"/>
      <c r="DP10" s="623"/>
      <c r="DQ10" s="627" t="s">
        <v>181</v>
      </c>
      <c r="DR10" s="622"/>
      <c r="DS10" s="622"/>
      <c r="DT10" s="622"/>
      <c r="DU10" s="622"/>
      <c r="DV10" s="622"/>
      <c r="DW10" s="622"/>
      <c r="DX10" s="622"/>
      <c r="DY10" s="622"/>
      <c r="DZ10" s="622"/>
      <c r="EA10" s="622"/>
      <c r="EB10" s="622"/>
      <c r="EC10" s="658"/>
    </row>
    <row r="11" spans="2:143" ht="11.25" customHeight="1" x14ac:dyDescent="0.2">
      <c r="B11" s="618" t="s">
        <v>250</v>
      </c>
      <c r="C11" s="619"/>
      <c r="D11" s="619"/>
      <c r="E11" s="619"/>
      <c r="F11" s="619"/>
      <c r="G11" s="619"/>
      <c r="H11" s="619"/>
      <c r="I11" s="619"/>
      <c r="J11" s="619"/>
      <c r="K11" s="619"/>
      <c r="L11" s="619"/>
      <c r="M11" s="619"/>
      <c r="N11" s="619"/>
      <c r="O11" s="619"/>
      <c r="P11" s="619"/>
      <c r="Q11" s="620"/>
      <c r="R11" s="621">
        <v>470418</v>
      </c>
      <c r="S11" s="622"/>
      <c r="T11" s="622"/>
      <c r="U11" s="622"/>
      <c r="V11" s="622"/>
      <c r="W11" s="622"/>
      <c r="X11" s="622"/>
      <c r="Y11" s="623"/>
      <c r="Z11" s="624">
        <v>2.8</v>
      </c>
      <c r="AA11" s="625"/>
      <c r="AB11" s="625"/>
      <c r="AC11" s="626"/>
      <c r="AD11" s="627">
        <v>470418</v>
      </c>
      <c r="AE11" s="622"/>
      <c r="AF11" s="622"/>
      <c r="AG11" s="622"/>
      <c r="AH11" s="622"/>
      <c r="AI11" s="622"/>
      <c r="AJ11" s="622"/>
      <c r="AK11" s="623"/>
      <c r="AL11" s="624">
        <v>4.9000000000000004</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44934</v>
      </c>
      <c r="BH11" s="622"/>
      <c r="BI11" s="622"/>
      <c r="BJ11" s="622"/>
      <c r="BK11" s="622"/>
      <c r="BL11" s="622"/>
      <c r="BM11" s="622"/>
      <c r="BN11" s="623"/>
      <c r="BO11" s="659">
        <v>2.5</v>
      </c>
      <c r="BP11" s="659"/>
      <c r="BQ11" s="659"/>
      <c r="BR11" s="659"/>
      <c r="BS11" s="660" t="s">
        <v>133</v>
      </c>
      <c r="BT11" s="660"/>
      <c r="BU11" s="660"/>
      <c r="BV11" s="660"/>
      <c r="BW11" s="660"/>
      <c r="BX11" s="660"/>
      <c r="BY11" s="660"/>
      <c r="BZ11" s="660"/>
      <c r="CA11" s="660"/>
      <c r="CB11" s="698"/>
      <c r="CD11" s="618" t="s">
        <v>252</v>
      </c>
      <c r="CE11" s="619"/>
      <c r="CF11" s="619"/>
      <c r="CG11" s="619"/>
      <c r="CH11" s="619"/>
      <c r="CI11" s="619"/>
      <c r="CJ11" s="619"/>
      <c r="CK11" s="619"/>
      <c r="CL11" s="619"/>
      <c r="CM11" s="619"/>
      <c r="CN11" s="619"/>
      <c r="CO11" s="619"/>
      <c r="CP11" s="619"/>
      <c r="CQ11" s="620"/>
      <c r="CR11" s="621">
        <v>1336372</v>
      </c>
      <c r="CS11" s="622"/>
      <c r="CT11" s="622"/>
      <c r="CU11" s="622"/>
      <c r="CV11" s="622"/>
      <c r="CW11" s="622"/>
      <c r="CX11" s="622"/>
      <c r="CY11" s="623"/>
      <c r="CZ11" s="659">
        <v>8.3000000000000007</v>
      </c>
      <c r="DA11" s="659"/>
      <c r="DB11" s="659"/>
      <c r="DC11" s="659"/>
      <c r="DD11" s="627">
        <v>597807</v>
      </c>
      <c r="DE11" s="622"/>
      <c r="DF11" s="622"/>
      <c r="DG11" s="622"/>
      <c r="DH11" s="622"/>
      <c r="DI11" s="622"/>
      <c r="DJ11" s="622"/>
      <c r="DK11" s="622"/>
      <c r="DL11" s="622"/>
      <c r="DM11" s="622"/>
      <c r="DN11" s="622"/>
      <c r="DO11" s="622"/>
      <c r="DP11" s="623"/>
      <c r="DQ11" s="627">
        <v>540436</v>
      </c>
      <c r="DR11" s="622"/>
      <c r="DS11" s="622"/>
      <c r="DT11" s="622"/>
      <c r="DU11" s="622"/>
      <c r="DV11" s="622"/>
      <c r="DW11" s="622"/>
      <c r="DX11" s="622"/>
      <c r="DY11" s="622"/>
      <c r="DZ11" s="622"/>
      <c r="EA11" s="622"/>
      <c r="EB11" s="622"/>
      <c r="EC11" s="658"/>
    </row>
    <row r="12" spans="2:143" ht="11.25" customHeight="1" x14ac:dyDescent="0.2">
      <c r="B12" s="618" t="s">
        <v>253</v>
      </c>
      <c r="C12" s="619"/>
      <c r="D12" s="619"/>
      <c r="E12" s="619"/>
      <c r="F12" s="619"/>
      <c r="G12" s="619"/>
      <c r="H12" s="619"/>
      <c r="I12" s="619"/>
      <c r="J12" s="619"/>
      <c r="K12" s="619"/>
      <c r="L12" s="619"/>
      <c r="M12" s="619"/>
      <c r="N12" s="619"/>
      <c r="O12" s="619"/>
      <c r="P12" s="619"/>
      <c r="Q12" s="620"/>
      <c r="R12" s="621" t="s">
        <v>133</v>
      </c>
      <c r="S12" s="622"/>
      <c r="T12" s="622"/>
      <c r="U12" s="622"/>
      <c r="V12" s="622"/>
      <c r="W12" s="622"/>
      <c r="X12" s="622"/>
      <c r="Y12" s="623"/>
      <c r="Z12" s="659" t="s">
        <v>133</v>
      </c>
      <c r="AA12" s="659"/>
      <c r="AB12" s="659"/>
      <c r="AC12" s="659"/>
      <c r="AD12" s="660" t="s">
        <v>181</v>
      </c>
      <c r="AE12" s="660"/>
      <c r="AF12" s="660"/>
      <c r="AG12" s="660"/>
      <c r="AH12" s="660"/>
      <c r="AI12" s="660"/>
      <c r="AJ12" s="660"/>
      <c r="AK12" s="660"/>
      <c r="AL12" s="624" t="s">
        <v>133</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832922</v>
      </c>
      <c r="BH12" s="622"/>
      <c r="BI12" s="622"/>
      <c r="BJ12" s="622"/>
      <c r="BK12" s="622"/>
      <c r="BL12" s="622"/>
      <c r="BM12" s="622"/>
      <c r="BN12" s="623"/>
      <c r="BO12" s="659">
        <v>45.6</v>
      </c>
      <c r="BP12" s="659"/>
      <c r="BQ12" s="659"/>
      <c r="BR12" s="659"/>
      <c r="BS12" s="660" t="s">
        <v>133</v>
      </c>
      <c r="BT12" s="660"/>
      <c r="BU12" s="660"/>
      <c r="BV12" s="660"/>
      <c r="BW12" s="660"/>
      <c r="BX12" s="660"/>
      <c r="BY12" s="660"/>
      <c r="BZ12" s="660"/>
      <c r="CA12" s="660"/>
      <c r="CB12" s="698"/>
      <c r="CD12" s="618" t="s">
        <v>255</v>
      </c>
      <c r="CE12" s="619"/>
      <c r="CF12" s="619"/>
      <c r="CG12" s="619"/>
      <c r="CH12" s="619"/>
      <c r="CI12" s="619"/>
      <c r="CJ12" s="619"/>
      <c r="CK12" s="619"/>
      <c r="CL12" s="619"/>
      <c r="CM12" s="619"/>
      <c r="CN12" s="619"/>
      <c r="CO12" s="619"/>
      <c r="CP12" s="619"/>
      <c r="CQ12" s="620"/>
      <c r="CR12" s="621">
        <v>513020</v>
      </c>
      <c r="CS12" s="622"/>
      <c r="CT12" s="622"/>
      <c r="CU12" s="622"/>
      <c r="CV12" s="622"/>
      <c r="CW12" s="622"/>
      <c r="CX12" s="622"/>
      <c r="CY12" s="623"/>
      <c r="CZ12" s="659">
        <v>3.2</v>
      </c>
      <c r="DA12" s="659"/>
      <c r="DB12" s="659"/>
      <c r="DC12" s="659"/>
      <c r="DD12" s="627">
        <v>15738</v>
      </c>
      <c r="DE12" s="622"/>
      <c r="DF12" s="622"/>
      <c r="DG12" s="622"/>
      <c r="DH12" s="622"/>
      <c r="DI12" s="622"/>
      <c r="DJ12" s="622"/>
      <c r="DK12" s="622"/>
      <c r="DL12" s="622"/>
      <c r="DM12" s="622"/>
      <c r="DN12" s="622"/>
      <c r="DO12" s="622"/>
      <c r="DP12" s="623"/>
      <c r="DQ12" s="627">
        <v>177780</v>
      </c>
      <c r="DR12" s="622"/>
      <c r="DS12" s="622"/>
      <c r="DT12" s="622"/>
      <c r="DU12" s="622"/>
      <c r="DV12" s="622"/>
      <c r="DW12" s="622"/>
      <c r="DX12" s="622"/>
      <c r="DY12" s="622"/>
      <c r="DZ12" s="622"/>
      <c r="EA12" s="622"/>
      <c r="EB12" s="622"/>
      <c r="EC12" s="658"/>
    </row>
    <row r="13" spans="2:143" ht="11.25" customHeight="1" x14ac:dyDescent="0.2">
      <c r="B13" s="618" t="s">
        <v>256</v>
      </c>
      <c r="C13" s="619"/>
      <c r="D13" s="619"/>
      <c r="E13" s="619"/>
      <c r="F13" s="619"/>
      <c r="G13" s="619"/>
      <c r="H13" s="619"/>
      <c r="I13" s="619"/>
      <c r="J13" s="619"/>
      <c r="K13" s="619"/>
      <c r="L13" s="619"/>
      <c r="M13" s="619"/>
      <c r="N13" s="619"/>
      <c r="O13" s="619"/>
      <c r="P13" s="619"/>
      <c r="Q13" s="620"/>
      <c r="R13" s="621" t="s">
        <v>133</v>
      </c>
      <c r="S13" s="622"/>
      <c r="T13" s="622"/>
      <c r="U13" s="622"/>
      <c r="V13" s="622"/>
      <c r="W13" s="622"/>
      <c r="X13" s="622"/>
      <c r="Y13" s="623"/>
      <c r="Z13" s="659" t="s">
        <v>133</v>
      </c>
      <c r="AA13" s="659"/>
      <c r="AB13" s="659"/>
      <c r="AC13" s="659"/>
      <c r="AD13" s="660" t="s">
        <v>133</v>
      </c>
      <c r="AE13" s="660"/>
      <c r="AF13" s="660"/>
      <c r="AG13" s="660"/>
      <c r="AH13" s="660"/>
      <c r="AI13" s="660"/>
      <c r="AJ13" s="660"/>
      <c r="AK13" s="660"/>
      <c r="AL13" s="624" t="s">
        <v>133</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826901</v>
      </c>
      <c r="BH13" s="622"/>
      <c r="BI13" s="622"/>
      <c r="BJ13" s="622"/>
      <c r="BK13" s="622"/>
      <c r="BL13" s="622"/>
      <c r="BM13" s="622"/>
      <c r="BN13" s="623"/>
      <c r="BO13" s="659">
        <v>45.3</v>
      </c>
      <c r="BP13" s="659"/>
      <c r="BQ13" s="659"/>
      <c r="BR13" s="659"/>
      <c r="BS13" s="660" t="s">
        <v>181</v>
      </c>
      <c r="BT13" s="660"/>
      <c r="BU13" s="660"/>
      <c r="BV13" s="660"/>
      <c r="BW13" s="660"/>
      <c r="BX13" s="660"/>
      <c r="BY13" s="660"/>
      <c r="BZ13" s="660"/>
      <c r="CA13" s="660"/>
      <c r="CB13" s="698"/>
      <c r="CD13" s="618" t="s">
        <v>258</v>
      </c>
      <c r="CE13" s="619"/>
      <c r="CF13" s="619"/>
      <c r="CG13" s="619"/>
      <c r="CH13" s="619"/>
      <c r="CI13" s="619"/>
      <c r="CJ13" s="619"/>
      <c r="CK13" s="619"/>
      <c r="CL13" s="619"/>
      <c r="CM13" s="619"/>
      <c r="CN13" s="619"/>
      <c r="CO13" s="619"/>
      <c r="CP13" s="619"/>
      <c r="CQ13" s="620"/>
      <c r="CR13" s="621">
        <v>750132</v>
      </c>
      <c r="CS13" s="622"/>
      <c r="CT13" s="622"/>
      <c r="CU13" s="622"/>
      <c r="CV13" s="622"/>
      <c r="CW13" s="622"/>
      <c r="CX13" s="622"/>
      <c r="CY13" s="623"/>
      <c r="CZ13" s="659">
        <v>4.7</v>
      </c>
      <c r="DA13" s="659"/>
      <c r="DB13" s="659"/>
      <c r="DC13" s="659"/>
      <c r="DD13" s="627">
        <v>524486</v>
      </c>
      <c r="DE13" s="622"/>
      <c r="DF13" s="622"/>
      <c r="DG13" s="622"/>
      <c r="DH13" s="622"/>
      <c r="DI13" s="622"/>
      <c r="DJ13" s="622"/>
      <c r="DK13" s="622"/>
      <c r="DL13" s="622"/>
      <c r="DM13" s="622"/>
      <c r="DN13" s="622"/>
      <c r="DO13" s="622"/>
      <c r="DP13" s="623"/>
      <c r="DQ13" s="627">
        <v>263053</v>
      </c>
      <c r="DR13" s="622"/>
      <c r="DS13" s="622"/>
      <c r="DT13" s="622"/>
      <c r="DU13" s="622"/>
      <c r="DV13" s="622"/>
      <c r="DW13" s="622"/>
      <c r="DX13" s="622"/>
      <c r="DY13" s="622"/>
      <c r="DZ13" s="622"/>
      <c r="EA13" s="622"/>
      <c r="EB13" s="622"/>
      <c r="EC13" s="658"/>
    </row>
    <row r="14" spans="2:143" ht="11.25" customHeight="1" x14ac:dyDescent="0.2">
      <c r="B14" s="618" t="s">
        <v>259</v>
      </c>
      <c r="C14" s="619"/>
      <c r="D14" s="619"/>
      <c r="E14" s="619"/>
      <c r="F14" s="619"/>
      <c r="G14" s="619"/>
      <c r="H14" s="619"/>
      <c r="I14" s="619"/>
      <c r="J14" s="619"/>
      <c r="K14" s="619"/>
      <c r="L14" s="619"/>
      <c r="M14" s="619"/>
      <c r="N14" s="619"/>
      <c r="O14" s="619"/>
      <c r="P14" s="619"/>
      <c r="Q14" s="620"/>
      <c r="R14" s="621" t="s">
        <v>181</v>
      </c>
      <c r="S14" s="622"/>
      <c r="T14" s="622"/>
      <c r="U14" s="622"/>
      <c r="V14" s="622"/>
      <c r="W14" s="622"/>
      <c r="X14" s="622"/>
      <c r="Y14" s="623"/>
      <c r="Z14" s="659" t="s">
        <v>133</v>
      </c>
      <c r="AA14" s="659"/>
      <c r="AB14" s="659"/>
      <c r="AC14" s="659"/>
      <c r="AD14" s="660" t="s">
        <v>133</v>
      </c>
      <c r="AE14" s="660"/>
      <c r="AF14" s="660"/>
      <c r="AG14" s="660"/>
      <c r="AH14" s="660"/>
      <c r="AI14" s="660"/>
      <c r="AJ14" s="660"/>
      <c r="AK14" s="660"/>
      <c r="AL14" s="624" t="s">
        <v>133</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86307</v>
      </c>
      <c r="BH14" s="622"/>
      <c r="BI14" s="622"/>
      <c r="BJ14" s="622"/>
      <c r="BK14" s="622"/>
      <c r="BL14" s="622"/>
      <c r="BM14" s="622"/>
      <c r="BN14" s="623"/>
      <c r="BO14" s="659">
        <v>4.7</v>
      </c>
      <c r="BP14" s="659"/>
      <c r="BQ14" s="659"/>
      <c r="BR14" s="659"/>
      <c r="BS14" s="660" t="s">
        <v>133</v>
      </c>
      <c r="BT14" s="660"/>
      <c r="BU14" s="660"/>
      <c r="BV14" s="660"/>
      <c r="BW14" s="660"/>
      <c r="BX14" s="660"/>
      <c r="BY14" s="660"/>
      <c r="BZ14" s="660"/>
      <c r="CA14" s="660"/>
      <c r="CB14" s="698"/>
      <c r="CD14" s="618" t="s">
        <v>261</v>
      </c>
      <c r="CE14" s="619"/>
      <c r="CF14" s="619"/>
      <c r="CG14" s="619"/>
      <c r="CH14" s="619"/>
      <c r="CI14" s="619"/>
      <c r="CJ14" s="619"/>
      <c r="CK14" s="619"/>
      <c r="CL14" s="619"/>
      <c r="CM14" s="619"/>
      <c r="CN14" s="619"/>
      <c r="CO14" s="619"/>
      <c r="CP14" s="619"/>
      <c r="CQ14" s="620"/>
      <c r="CR14" s="621">
        <v>516260</v>
      </c>
      <c r="CS14" s="622"/>
      <c r="CT14" s="622"/>
      <c r="CU14" s="622"/>
      <c r="CV14" s="622"/>
      <c r="CW14" s="622"/>
      <c r="CX14" s="622"/>
      <c r="CY14" s="623"/>
      <c r="CZ14" s="659">
        <v>3.2</v>
      </c>
      <c r="DA14" s="659"/>
      <c r="DB14" s="659"/>
      <c r="DC14" s="659"/>
      <c r="DD14" s="627">
        <v>33314</v>
      </c>
      <c r="DE14" s="622"/>
      <c r="DF14" s="622"/>
      <c r="DG14" s="622"/>
      <c r="DH14" s="622"/>
      <c r="DI14" s="622"/>
      <c r="DJ14" s="622"/>
      <c r="DK14" s="622"/>
      <c r="DL14" s="622"/>
      <c r="DM14" s="622"/>
      <c r="DN14" s="622"/>
      <c r="DO14" s="622"/>
      <c r="DP14" s="623"/>
      <c r="DQ14" s="627">
        <v>458678</v>
      </c>
      <c r="DR14" s="622"/>
      <c r="DS14" s="622"/>
      <c r="DT14" s="622"/>
      <c r="DU14" s="622"/>
      <c r="DV14" s="622"/>
      <c r="DW14" s="622"/>
      <c r="DX14" s="622"/>
      <c r="DY14" s="622"/>
      <c r="DZ14" s="622"/>
      <c r="EA14" s="622"/>
      <c r="EB14" s="622"/>
      <c r="EC14" s="658"/>
    </row>
    <row r="15" spans="2:143" ht="11.25" customHeight="1" x14ac:dyDescent="0.2">
      <c r="B15" s="618" t="s">
        <v>262</v>
      </c>
      <c r="C15" s="619"/>
      <c r="D15" s="619"/>
      <c r="E15" s="619"/>
      <c r="F15" s="619"/>
      <c r="G15" s="619"/>
      <c r="H15" s="619"/>
      <c r="I15" s="619"/>
      <c r="J15" s="619"/>
      <c r="K15" s="619"/>
      <c r="L15" s="619"/>
      <c r="M15" s="619"/>
      <c r="N15" s="619"/>
      <c r="O15" s="619"/>
      <c r="P15" s="619"/>
      <c r="Q15" s="620"/>
      <c r="R15" s="621" t="s">
        <v>133</v>
      </c>
      <c r="S15" s="622"/>
      <c r="T15" s="622"/>
      <c r="U15" s="622"/>
      <c r="V15" s="622"/>
      <c r="W15" s="622"/>
      <c r="X15" s="622"/>
      <c r="Y15" s="623"/>
      <c r="Z15" s="659" t="s">
        <v>181</v>
      </c>
      <c r="AA15" s="659"/>
      <c r="AB15" s="659"/>
      <c r="AC15" s="659"/>
      <c r="AD15" s="660" t="s">
        <v>181</v>
      </c>
      <c r="AE15" s="660"/>
      <c r="AF15" s="660"/>
      <c r="AG15" s="660"/>
      <c r="AH15" s="660"/>
      <c r="AI15" s="660"/>
      <c r="AJ15" s="660"/>
      <c r="AK15" s="660"/>
      <c r="AL15" s="624" t="s">
        <v>181</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135198</v>
      </c>
      <c r="BH15" s="622"/>
      <c r="BI15" s="622"/>
      <c r="BJ15" s="622"/>
      <c r="BK15" s="622"/>
      <c r="BL15" s="622"/>
      <c r="BM15" s="622"/>
      <c r="BN15" s="623"/>
      <c r="BO15" s="659">
        <v>7.4</v>
      </c>
      <c r="BP15" s="659"/>
      <c r="BQ15" s="659"/>
      <c r="BR15" s="659"/>
      <c r="BS15" s="660" t="s">
        <v>133</v>
      </c>
      <c r="BT15" s="660"/>
      <c r="BU15" s="660"/>
      <c r="BV15" s="660"/>
      <c r="BW15" s="660"/>
      <c r="BX15" s="660"/>
      <c r="BY15" s="660"/>
      <c r="BZ15" s="660"/>
      <c r="CA15" s="660"/>
      <c r="CB15" s="698"/>
      <c r="CD15" s="618" t="s">
        <v>264</v>
      </c>
      <c r="CE15" s="619"/>
      <c r="CF15" s="619"/>
      <c r="CG15" s="619"/>
      <c r="CH15" s="619"/>
      <c r="CI15" s="619"/>
      <c r="CJ15" s="619"/>
      <c r="CK15" s="619"/>
      <c r="CL15" s="619"/>
      <c r="CM15" s="619"/>
      <c r="CN15" s="619"/>
      <c r="CO15" s="619"/>
      <c r="CP15" s="619"/>
      <c r="CQ15" s="620"/>
      <c r="CR15" s="621">
        <v>1351764</v>
      </c>
      <c r="CS15" s="622"/>
      <c r="CT15" s="622"/>
      <c r="CU15" s="622"/>
      <c r="CV15" s="622"/>
      <c r="CW15" s="622"/>
      <c r="CX15" s="622"/>
      <c r="CY15" s="623"/>
      <c r="CZ15" s="659">
        <v>8.4</v>
      </c>
      <c r="DA15" s="659"/>
      <c r="DB15" s="659"/>
      <c r="DC15" s="659"/>
      <c r="DD15" s="627">
        <v>170282</v>
      </c>
      <c r="DE15" s="622"/>
      <c r="DF15" s="622"/>
      <c r="DG15" s="622"/>
      <c r="DH15" s="622"/>
      <c r="DI15" s="622"/>
      <c r="DJ15" s="622"/>
      <c r="DK15" s="622"/>
      <c r="DL15" s="622"/>
      <c r="DM15" s="622"/>
      <c r="DN15" s="622"/>
      <c r="DO15" s="622"/>
      <c r="DP15" s="623"/>
      <c r="DQ15" s="627">
        <v>1071645</v>
      </c>
      <c r="DR15" s="622"/>
      <c r="DS15" s="622"/>
      <c r="DT15" s="622"/>
      <c r="DU15" s="622"/>
      <c r="DV15" s="622"/>
      <c r="DW15" s="622"/>
      <c r="DX15" s="622"/>
      <c r="DY15" s="622"/>
      <c r="DZ15" s="622"/>
      <c r="EA15" s="622"/>
      <c r="EB15" s="622"/>
      <c r="EC15" s="658"/>
    </row>
    <row r="16" spans="2:143" ht="11.25" customHeight="1" x14ac:dyDescent="0.2">
      <c r="B16" s="618" t="s">
        <v>265</v>
      </c>
      <c r="C16" s="619"/>
      <c r="D16" s="619"/>
      <c r="E16" s="619"/>
      <c r="F16" s="619"/>
      <c r="G16" s="619"/>
      <c r="H16" s="619"/>
      <c r="I16" s="619"/>
      <c r="J16" s="619"/>
      <c r="K16" s="619"/>
      <c r="L16" s="619"/>
      <c r="M16" s="619"/>
      <c r="N16" s="619"/>
      <c r="O16" s="619"/>
      <c r="P16" s="619"/>
      <c r="Q16" s="620"/>
      <c r="R16" s="621">
        <v>10660</v>
      </c>
      <c r="S16" s="622"/>
      <c r="T16" s="622"/>
      <c r="U16" s="622"/>
      <c r="V16" s="622"/>
      <c r="W16" s="622"/>
      <c r="X16" s="622"/>
      <c r="Y16" s="623"/>
      <c r="Z16" s="659">
        <v>0.1</v>
      </c>
      <c r="AA16" s="659"/>
      <c r="AB16" s="659"/>
      <c r="AC16" s="659"/>
      <c r="AD16" s="660">
        <v>10660</v>
      </c>
      <c r="AE16" s="660"/>
      <c r="AF16" s="660"/>
      <c r="AG16" s="660"/>
      <c r="AH16" s="660"/>
      <c r="AI16" s="660"/>
      <c r="AJ16" s="660"/>
      <c r="AK16" s="660"/>
      <c r="AL16" s="624">
        <v>0.1</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133</v>
      </c>
      <c r="BH16" s="622"/>
      <c r="BI16" s="622"/>
      <c r="BJ16" s="622"/>
      <c r="BK16" s="622"/>
      <c r="BL16" s="622"/>
      <c r="BM16" s="622"/>
      <c r="BN16" s="623"/>
      <c r="BO16" s="659" t="s">
        <v>181</v>
      </c>
      <c r="BP16" s="659"/>
      <c r="BQ16" s="659"/>
      <c r="BR16" s="659"/>
      <c r="BS16" s="660" t="s">
        <v>133</v>
      </c>
      <c r="BT16" s="660"/>
      <c r="BU16" s="660"/>
      <c r="BV16" s="660"/>
      <c r="BW16" s="660"/>
      <c r="BX16" s="660"/>
      <c r="BY16" s="660"/>
      <c r="BZ16" s="660"/>
      <c r="CA16" s="660"/>
      <c r="CB16" s="698"/>
      <c r="CD16" s="618" t="s">
        <v>267</v>
      </c>
      <c r="CE16" s="619"/>
      <c r="CF16" s="619"/>
      <c r="CG16" s="619"/>
      <c r="CH16" s="619"/>
      <c r="CI16" s="619"/>
      <c r="CJ16" s="619"/>
      <c r="CK16" s="619"/>
      <c r="CL16" s="619"/>
      <c r="CM16" s="619"/>
      <c r="CN16" s="619"/>
      <c r="CO16" s="619"/>
      <c r="CP16" s="619"/>
      <c r="CQ16" s="620"/>
      <c r="CR16" s="621">
        <v>126379</v>
      </c>
      <c r="CS16" s="622"/>
      <c r="CT16" s="622"/>
      <c r="CU16" s="622"/>
      <c r="CV16" s="622"/>
      <c r="CW16" s="622"/>
      <c r="CX16" s="622"/>
      <c r="CY16" s="623"/>
      <c r="CZ16" s="659">
        <v>0.8</v>
      </c>
      <c r="DA16" s="659"/>
      <c r="DB16" s="659"/>
      <c r="DC16" s="659"/>
      <c r="DD16" s="627" t="s">
        <v>133</v>
      </c>
      <c r="DE16" s="622"/>
      <c r="DF16" s="622"/>
      <c r="DG16" s="622"/>
      <c r="DH16" s="622"/>
      <c r="DI16" s="622"/>
      <c r="DJ16" s="622"/>
      <c r="DK16" s="622"/>
      <c r="DL16" s="622"/>
      <c r="DM16" s="622"/>
      <c r="DN16" s="622"/>
      <c r="DO16" s="622"/>
      <c r="DP16" s="623"/>
      <c r="DQ16" s="627">
        <v>2161</v>
      </c>
      <c r="DR16" s="622"/>
      <c r="DS16" s="622"/>
      <c r="DT16" s="622"/>
      <c r="DU16" s="622"/>
      <c r="DV16" s="622"/>
      <c r="DW16" s="622"/>
      <c r="DX16" s="622"/>
      <c r="DY16" s="622"/>
      <c r="DZ16" s="622"/>
      <c r="EA16" s="622"/>
      <c r="EB16" s="622"/>
      <c r="EC16" s="658"/>
    </row>
    <row r="17" spans="2:133" ht="11.25" customHeight="1" x14ac:dyDescent="0.2">
      <c r="B17" s="618" t="s">
        <v>268</v>
      </c>
      <c r="C17" s="619"/>
      <c r="D17" s="619"/>
      <c r="E17" s="619"/>
      <c r="F17" s="619"/>
      <c r="G17" s="619"/>
      <c r="H17" s="619"/>
      <c r="I17" s="619"/>
      <c r="J17" s="619"/>
      <c r="K17" s="619"/>
      <c r="L17" s="619"/>
      <c r="M17" s="619"/>
      <c r="N17" s="619"/>
      <c r="O17" s="619"/>
      <c r="P17" s="619"/>
      <c r="Q17" s="620"/>
      <c r="R17" s="621">
        <v>28193</v>
      </c>
      <c r="S17" s="622"/>
      <c r="T17" s="622"/>
      <c r="U17" s="622"/>
      <c r="V17" s="622"/>
      <c r="W17" s="622"/>
      <c r="X17" s="622"/>
      <c r="Y17" s="623"/>
      <c r="Z17" s="659">
        <v>0.2</v>
      </c>
      <c r="AA17" s="659"/>
      <c r="AB17" s="659"/>
      <c r="AC17" s="659"/>
      <c r="AD17" s="660">
        <v>28193</v>
      </c>
      <c r="AE17" s="660"/>
      <c r="AF17" s="660"/>
      <c r="AG17" s="660"/>
      <c r="AH17" s="660"/>
      <c r="AI17" s="660"/>
      <c r="AJ17" s="660"/>
      <c r="AK17" s="660"/>
      <c r="AL17" s="624">
        <v>0.3</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133</v>
      </c>
      <c r="BH17" s="622"/>
      <c r="BI17" s="622"/>
      <c r="BJ17" s="622"/>
      <c r="BK17" s="622"/>
      <c r="BL17" s="622"/>
      <c r="BM17" s="622"/>
      <c r="BN17" s="623"/>
      <c r="BO17" s="659" t="s">
        <v>133</v>
      </c>
      <c r="BP17" s="659"/>
      <c r="BQ17" s="659"/>
      <c r="BR17" s="659"/>
      <c r="BS17" s="660" t="s">
        <v>181</v>
      </c>
      <c r="BT17" s="660"/>
      <c r="BU17" s="660"/>
      <c r="BV17" s="660"/>
      <c r="BW17" s="660"/>
      <c r="BX17" s="660"/>
      <c r="BY17" s="660"/>
      <c r="BZ17" s="660"/>
      <c r="CA17" s="660"/>
      <c r="CB17" s="698"/>
      <c r="CD17" s="618" t="s">
        <v>270</v>
      </c>
      <c r="CE17" s="619"/>
      <c r="CF17" s="619"/>
      <c r="CG17" s="619"/>
      <c r="CH17" s="619"/>
      <c r="CI17" s="619"/>
      <c r="CJ17" s="619"/>
      <c r="CK17" s="619"/>
      <c r="CL17" s="619"/>
      <c r="CM17" s="619"/>
      <c r="CN17" s="619"/>
      <c r="CO17" s="619"/>
      <c r="CP17" s="619"/>
      <c r="CQ17" s="620"/>
      <c r="CR17" s="621">
        <v>2381568</v>
      </c>
      <c r="CS17" s="622"/>
      <c r="CT17" s="622"/>
      <c r="CU17" s="622"/>
      <c r="CV17" s="622"/>
      <c r="CW17" s="622"/>
      <c r="CX17" s="622"/>
      <c r="CY17" s="623"/>
      <c r="CZ17" s="659">
        <v>14.9</v>
      </c>
      <c r="DA17" s="659"/>
      <c r="DB17" s="659"/>
      <c r="DC17" s="659"/>
      <c r="DD17" s="627" t="s">
        <v>133</v>
      </c>
      <c r="DE17" s="622"/>
      <c r="DF17" s="622"/>
      <c r="DG17" s="622"/>
      <c r="DH17" s="622"/>
      <c r="DI17" s="622"/>
      <c r="DJ17" s="622"/>
      <c r="DK17" s="622"/>
      <c r="DL17" s="622"/>
      <c r="DM17" s="622"/>
      <c r="DN17" s="622"/>
      <c r="DO17" s="622"/>
      <c r="DP17" s="623"/>
      <c r="DQ17" s="627">
        <v>2376815</v>
      </c>
      <c r="DR17" s="622"/>
      <c r="DS17" s="622"/>
      <c r="DT17" s="622"/>
      <c r="DU17" s="622"/>
      <c r="DV17" s="622"/>
      <c r="DW17" s="622"/>
      <c r="DX17" s="622"/>
      <c r="DY17" s="622"/>
      <c r="DZ17" s="622"/>
      <c r="EA17" s="622"/>
      <c r="EB17" s="622"/>
      <c r="EC17" s="658"/>
    </row>
    <row r="18" spans="2:133" ht="11.25" customHeight="1" x14ac:dyDescent="0.2">
      <c r="B18" s="618" t="s">
        <v>271</v>
      </c>
      <c r="C18" s="619"/>
      <c r="D18" s="619"/>
      <c r="E18" s="619"/>
      <c r="F18" s="619"/>
      <c r="G18" s="619"/>
      <c r="H18" s="619"/>
      <c r="I18" s="619"/>
      <c r="J18" s="619"/>
      <c r="K18" s="619"/>
      <c r="L18" s="619"/>
      <c r="M18" s="619"/>
      <c r="N18" s="619"/>
      <c r="O18" s="619"/>
      <c r="P18" s="619"/>
      <c r="Q18" s="620"/>
      <c r="R18" s="621">
        <v>6431</v>
      </c>
      <c r="S18" s="622"/>
      <c r="T18" s="622"/>
      <c r="U18" s="622"/>
      <c r="V18" s="622"/>
      <c r="W18" s="622"/>
      <c r="X18" s="622"/>
      <c r="Y18" s="623"/>
      <c r="Z18" s="659">
        <v>0</v>
      </c>
      <c r="AA18" s="659"/>
      <c r="AB18" s="659"/>
      <c r="AC18" s="659"/>
      <c r="AD18" s="660">
        <v>6431</v>
      </c>
      <c r="AE18" s="660"/>
      <c r="AF18" s="660"/>
      <c r="AG18" s="660"/>
      <c r="AH18" s="660"/>
      <c r="AI18" s="660"/>
      <c r="AJ18" s="660"/>
      <c r="AK18" s="660"/>
      <c r="AL18" s="624">
        <v>0.1</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181</v>
      </c>
      <c r="BH18" s="622"/>
      <c r="BI18" s="622"/>
      <c r="BJ18" s="622"/>
      <c r="BK18" s="622"/>
      <c r="BL18" s="622"/>
      <c r="BM18" s="622"/>
      <c r="BN18" s="623"/>
      <c r="BO18" s="659" t="s">
        <v>133</v>
      </c>
      <c r="BP18" s="659"/>
      <c r="BQ18" s="659"/>
      <c r="BR18" s="659"/>
      <c r="BS18" s="660" t="s">
        <v>181</v>
      </c>
      <c r="BT18" s="660"/>
      <c r="BU18" s="660"/>
      <c r="BV18" s="660"/>
      <c r="BW18" s="660"/>
      <c r="BX18" s="660"/>
      <c r="BY18" s="660"/>
      <c r="BZ18" s="660"/>
      <c r="CA18" s="660"/>
      <c r="CB18" s="698"/>
      <c r="CD18" s="618" t="s">
        <v>273</v>
      </c>
      <c r="CE18" s="619"/>
      <c r="CF18" s="619"/>
      <c r="CG18" s="619"/>
      <c r="CH18" s="619"/>
      <c r="CI18" s="619"/>
      <c r="CJ18" s="619"/>
      <c r="CK18" s="619"/>
      <c r="CL18" s="619"/>
      <c r="CM18" s="619"/>
      <c r="CN18" s="619"/>
      <c r="CO18" s="619"/>
      <c r="CP18" s="619"/>
      <c r="CQ18" s="620"/>
      <c r="CR18" s="621">
        <v>21794</v>
      </c>
      <c r="CS18" s="622"/>
      <c r="CT18" s="622"/>
      <c r="CU18" s="622"/>
      <c r="CV18" s="622"/>
      <c r="CW18" s="622"/>
      <c r="CX18" s="622"/>
      <c r="CY18" s="623"/>
      <c r="CZ18" s="659">
        <v>0.1</v>
      </c>
      <c r="DA18" s="659"/>
      <c r="DB18" s="659"/>
      <c r="DC18" s="659"/>
      <c r="DD18" s="627" t="s">
        <v>133</v>
      </c>
      <c r="DE18" s="622"/>
      <c r="DF18" s="622"/>
      <c r="DG18" s="622"/>
      <c r="DH18" s="622"/>
      <c r="DI18" s="622"/>
      <c r="DJ18" s="622"/>
      <c r="DK18" s="622"/>
      <c r="DL18" s="622"/>
      <c r="DM18" s="622"/>
      <c r="DN18" s="622"/>
      <c r="DO18" s="622"/>
      <c r="DP18" s="623"/>
      <c r="DQ18" s="627">
        <v>21794</v>
      </c>
      <c r="DR18" s="622"/>
      <c r="DS18" s="622"/>
      <c r="DT18" s="622"/>
      <c r="DU18" s="622"/>
      <c r="DV18" s="622"/>
      <c r="DW18" s="622"/>
      <c r="DX18" s="622"/>
      <c r="DY18" s="622"/>
      <c r="DZ18" s="622"/>
      <c r="EA18" s="622"/>
      <c r="EB18" s="622"/>
      <c r="EC18" s="658"/>
    </row>
    <row r="19" spans="2:133" ht="11.25" customHeight="1" x14ac:dyDescent="0.2">
      <c r="B19" s="618" t="s">
        <v>274</v>
      </c>
      <c r="C19" s="619"/>
      <c r="D19" s="619"/>
      <c r="E19" s="619"/>
      <c r="F19" s="619"/>
      <c r="G19" s="619"/>
      <c r="H19" s="619"/>
      <c r="I19" s="619"/>
      <c r="J19" s="619"/>
      <c r="K19" s="619"/>
      <c r="L19" s="619"/>
      <c r="M19" s="619"/>
      <c r="N19" s="619"/>
      <c r="O19" s="619"/>
      <c r="P19" s="619"/>
      <c r="Q19" s="620"/>
      <c r="R19" s="621">
        <v>5699</v>
      </c>
      <c r="S19" s="622"/>
      <c r="T19" s="622"/>
      <c r="U19" s="622"/>
      <c r="V19" s="622"/>
      <c r="W19" s="622"/>
      <c r="X19" s="622"/>
      <c r="Y19" s="623"/>
      <c r="Z19" s="659">
        <v>0</v>
      </c>
      <c r="AA19" s="659"/>
      <c r="AB19" s="659"/>
      <c r="AC19" s="659"/>
      <c r="AD19" s="660">
        <v>5699</v>
      </c>
      <c r="AE19" s="660"/>
      <c r="AF19" s="660"/>
      <c r="AG19" s="660"/>
      <c r="AH19" s="660"/>
      <c r="AI19" s="660"/>
      <c r="AJ19" s="660"/>
      <c r="AK19" s="660"/>
      <c r="AL19" s="624">
        <v>0.1</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t="s">
        <v>133</v>
      </c>
      <c r="BH19" s="622"/>
      <c r="BI19" s="622"/>
      <c r="BJ19" s="622"/>
      <c r="BK19" s="622"/>
      <c r="BL19" s="622"/>
      <c r="BM19" s="622"/>
      <c r="BN19" s="623"/>
      <c r="BO19" s="659" t="s">
        <v>133</v>
      </c>
      <c r="BP19" s="659"/>
      <c r="BQ19" s="659"/>
      <c r="BR19" s="659"/>
      <c r="BS19" s="660" t="s">
        <v>133</v>
      </c>
      <c r="BT19" s="660"/>
      <c r="BU19" s="660"/>
      <c r="BV19" s="660"/>
      <c r="BW19" s="660"/>
      <c r="BX19" s="660"/>
      <c r="BY19" s="660"/>
      <c r="BZ19" s="660"/>
      <c r="CA19" s="660"/>
      <c r="CB19" s="698"/>
      <c r="CD19" s="618" t="s">
        <v>276</v>
      </c>
      <c r="CE19" s="619"/>
      <c r="CF19" s="619"/>
      <c r="CG19" s="619"/>
      <c r="CH19" s="619"/>
      <c r="CI19" s="619"/>
      <c r="CJ19" s="619"/>
      <c r="CK19" s="619"/>
      <c r="CL19" s="619"/>
      <c r="CM19" s="619"/>
      <c r="CN19" s="619"/>
      <c r="CO19" s="619"/>
      <c r="CP19" s="619"/>
      <c r="CQ19" s="620"/>
      <c r="CR19" s="621" t="s">
        <v>181</v>
      </c>
      <c r="CS19" s="622"/>
      <c r="CT19" s="622"/>
      <c r="CU19" s="622"/>
      <c r="CV19" s="622"/>
      <c r="CW19" s="622"/>
      <c r="CX19" s="622"/>
      <c r="CY19" s="623"/>
      <c r="CZ19" s="659" t="s">
        <v>181</v>
      </c>
      <c r="DA19" s="659"/>
      <c r="DB19" s="659"/>
      <c r="DC19" s="659"/>
      <c r="DD19" s="627" t="s">
        <v>181</v>
      </c>
      <c r="DE19" s="622"/>
      <c r="DF19" s="622"/>
      <c r="DG19" s="622"/>
      <c r="DH19" s="622"/>
      <c r="DI19" s="622"/>
      <c r="DJ19" s="622"/>
      <c r="DK19" s="622"/>
      <c r="DL19" s="622"/>
      <c r="DM19" s="622"/>
      <c r="DN19" s="622"/>
      <c r="DO19" s="622"/>
      <c r="DP19" s="623"/>
      <c r="DQ19" s="627" t="s">
        <v>133</v>
      </c>
      <c r="DR19" s="622"/>
      <c r="DS19" s="622"/>
      <c r="DT19" s="622"/>
      <c r="DU19" s="622"/>
      <c r="DV19" s="622"/>
      <c r="DW19" s="622"/>
      <c r="DX19" s="622"/>
      <c r="DY19" s="622"/>
      <c r="DZ19" s="622"/>
      <c r="EA19" s="622"/>
      <c r="EB19" s="622"/>
      <c r="EC19" s="658"/>
    </row>
    <row r="20" spans="2:133" ht="11.25" customHeight="1" x14ac:dyDescent="0.2">
      <c r="B20" s="688" t="s">
        <v>277</v>
      </c>
      <c r="C20" s="689"/>
      <c r="D20" s="689"/>
      <c r="E20" s="689"/>
      <c r="F20" s="689"/>
      <c r="G20" s="689"/>
      <c r="H20" s="689"/>
      <c r="I20" s="689"/>
      <c r="J20" s="689"/>
      <c r="K20" s="689"/>
      <c r="L20" s="689"/>
      <c r="M20" s="689"/>
      <c r="N20" s="689"/>
      <c r="O20" s="689"/>
      <c r="P20" s="689"/>
      <c r="Q20" s="690"/>
      <c r="R20" s="621">
        <v>732</v>
      </c>
      <c r="S20" s="622"/>
      <c r="T20" s="622"/>
      <c r="U20" s="622"/>
      <c r="V20" s="622"/>
      <c r="W20" s="622"/>
      <c r="X20" s="622"/>
      <c r="Y20" s="623"/>
      <c r="Z20" s="659">
        <v>0</v>
      </c>
      <c r="AA20" s="659"/>
      <c r="AB20" s="659"/>
      <c r="AC20" s="659"/>
      <c r="AD20" s="660">
        <v>732</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t="s">
        <v>181</v>
      </c>
      <c r="BH20" s="622"/>
      <c r="BI20" s="622"/>
      <c r="BJ20" s="622"/>
      <c r="BK20" s="622"/>
      <c r="BL20" s="622"/>
      <c r="BM20" s="622"/>
      <c r="BN20" s="623"/>
      <c r="BO20" s="659" t="s">
        <v>133</v>
      </c>
      <c r="BP20" s="659"/>
      <c r="BQ20" s="659"/>
      <c r="BR20" s="659"/>
      <c r="BS20" s="660" t="s">
        <v>133</v>
      </c>
      <c r="BT20" s="660"/>
      <c r="BU20" s="660"/>
      <c r="BV20" s="660"/>
      <c r="BW20" s="660"/>
      <c r="BX20" s="660"/>
      <c r="BY20" s="660"/>
      <c r="BZ20" s="660"/>
      <c r="CA20" s="660"/>
      <c r="CB20" s="698"/>
      <c r="CD20" s="618" t="s">
        <v>279</v>
      </c>
      <c r="CE20" s="619"/>
      <c r="CF20" s="619"/>
      <c r="CG20" s="619"/>
      <c r="CH20" s="619"/>
      <c r="CI20" s="619"/>
      <c r="CJ20" s="619"/>
      <c r="CK20" s="619"/>
      <c r="CL20" s="619"/>
      <c r="CM20" s="619"/>
      <c r="CN20" s="619"/>
      <c r="CO20" s="619"/>
      <c r="CP20" s="619"/>
      <c r="CQ20" s="620"/>
      <c r="CR20" s="621">
        <v>16023287</v>
      </c>
      <c r="CS20" s="622"/>
      <c r="CT20" s="622"/>
      <c r="CU20" s="622"/>
      <c r="CV20" s="622"/>
      <c r="CW20" s="622"/>
      <c r="CX20" s="622"/>
      <c r="CY20" s="623"/>
      <c r="CZ20" s="659">
        <v>100</v>
      </c>
      <c r="DA20" s="659"/>
      <c r="DB20" s="659"/>
      <c r="DC20" s="659"/>
      <c r="DD20" s="627">
        <v>1486875</v>
      </c>
      <c r="DE20" s="622"/>
      <c r="DF20" s="622"/>
      <c r="DG20" s="622"/>
      <c r="DH20" s="622"/>
      <c r="DI20" s="622"/>
      <c r="DJ20" s="622"/>
      <c r="DK20" s="622"/>
      <c r="DL20" s="622"/>
      <c r="DM20" s="622"/>
      <c r="DN20" s="622"/>
      <c r="DO20" s="622"/>
      <c r="DP20" s="623"/>
      <c r="DQ20" s="627">
        <v>10402560</v>
      </c>
      <c r="DR20" s="622"/>
      <c r="DS20" s="622"/>
      <c r="DT20" s="622"/>
      <c r="DU20" s="622"/>
      <c r="DV20" s="622"/>
      <c r="DW20" s="622"/>
      <c r="DX20" s="622"/>
      <c r="DY20" s="622"/>
      <c r="DZ20" s="622"/>
      <c r="EA20" s="622"/>
      <c r="EB20" s="622"/>
      <c r="EC20" s="658"/>
    </row>
    <row r="21" spans="2:133" ht="11.25" customHeight="1" x14ac:dyDescent="0.2">
      <c r="B21" s="618" t="s">
        <v>280</v>
      </c>
      <c r="C21" s="619"/>
      <c r="D21" s="619"/>
      <c r="E21" s="619"/>
      <c r="F21" s="619"/>
      <c r="G21" s="619"/>
      <c r="H21" s="619"/>
      <c r="I21" s="619"/>
      <c r="J21" s="619"/>
      <c r="K21" s="619"/>
      <c r="L21" s="619"/>
      <c r="M21" s="619"/>
      <c r="N21" s="619"/>
      <c r="O21" s="619"/>
      <c r="P21" s="619"/>
      <c r="Q21" s="620"/>
      <c r="R21" s="621">
        <v>7617128</v>
      </c>
      <c r="S21" s="622"/>
      <c r="T21" s="622"/>
      <c r="U21" s="622"/>
      <c r="V21" s="622"/>
      <c r="W21" s="622"/>
      <c r="X21" s="622"/>
      <c r="Y21" s="623"/>
      <c r="Z21" s="659">
        <v>45.3</v>
      </c>
      <c r="AA21" s="659"/>
      <c r="AB21" s="659"/>
      <c r="AC21" s="659"/>
      <c r="AD21" s="660">
        <v>6919646</v>
      </c>
      <c r="AE21" s="660"/>
      <c r="AF21" s="660"/>
      <c r="AG21" s="660"/>
      <c r="AH21" s="660"/>
      <c r="AI21" s="660"/>
      <c r="AJ21" s="660"/>
      <c r="AK21" s="660"/>
      <c r="AL21" s="624">
        <v>72.599999999999994</v>
      </c>
      <c r="AM21" s="625"/>
      <c r="AN21" s="625"/>
      <c r="AO21" s="661"/>
      <c r="AP21" s="618" t="s">
        <v>281</v>
      </c>
      <c r="AQ21" s="699"/>
      <c r="AR21" s="699"/>
      <c r="AS21" s="699"/>
      <c r="AT21" s="699"/>
      <c r="AU21" s="699"/>
      <c r="AV21" s="699"/>
      <c r="AW21" s="699"/>
      <c r="AX21" s="699"/>
      <c r="AY21" s="699"/>
      <c r="AZ21" s="699"/>
      <c r="BA21" s="699"/>
      <c r="BB21" s="699"/>
      <c r="BC21" s="699"/>
      <c r="BD21" s="699"/>
      <c r="BE21" s="699"/>
      <c r="BF21" s="700"/>
      <c r="BG21" s="621" t="s">
        <v>133</v>
      </c>
      <c r="BH21" s="622"/>
      <c r="BI21" s="622"/>
      <c r="BJ21" s="622"/>
      <c r="BK21" s="622"/>
      <c r="BL21" s="622"/>
      <c r="BM21" s="622"/>
      <c r="BN21" s="623"/>
      <c r="BO21" s="659" t="s">
        <v>133</v>
      </c>
      <c r="BP21" s="659"/>
      <c r="BQ21" s="659"/>
      <c r="BR21" s="659"/>
      <c r="BS21" s="660" t="s">
        <v>181</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282</v>
      </c>
      <c r="C22" s="619"/>
      <c r="D22" s="619"/>
      <c r="E22" s="619"/>
      <c r="F22" s="619"/>
      <c r="G22" s="619"/>
      <c r="H22" s="619"/>
      <c r="I22" s="619"/>
      <c r="J22" s="619"/>
      <c r="K22" s="619"/>
      <c r="L22" s="619"/>
      <c r="M22" s="619"/>
      <c r="N22" s="619"/>
      <c r="O22" s="619"/>
      <c r="P22" s="619"/>
      <c r="Q22" s="620"/>
      <c r="R22" s="621">
        <v>6919646</v>
      </c>
      <c r="S22" s="622"/>
      <c r="T22" s="622"/>
      <c r="U22" s="622"/>
      <c r="V22" s="622"/>
      <c r="W22" s="622"/>
      <c r="X22" s="622"/>
      <c r="Y22" s="623"/>
      <c r="Z22" s="659">
        <v>41.1</v>
      </c>
      <c r="AA22" s="659"/>
      <c r="AB22" s="659"/>
      <c r="AC22" s="659"/>
      <c r="AD22" s="660">
        <v>6919646</v>
      </c>
      <c r="AE22" s="660"/>
      <c r="AF22" s="660"/>
      <c r="AG22" s="660"/>
      <c r="AH22" s="660"/>
      <c r="AI22" s="660"/>
      <c r="AJ22" s="660"/>
      <c r="AK22" s="660"/>
      <c r="AL22" s="624">
        <v>72.599999999999994</v>
      </c>
      <c r="AM22" s="625"/>
      <c r="AN22" s="625"/>
      <c r="AO22" s="661"/>
      <c r="AP22" s="618" t="s">
        <v>283</v>
      </c>
      <c r="AQ22" s="699"/>
      <c r="AR22" s="699"/>
      <c r="AS22" s="699"/>
      <c r="AT22" s="699"/>
      <c r="AU22" s="699"/>
      <c r="AV22" s="699"/>
      <c r="AW22" s="699"/>
      <c r="AX22" s="699"/>
      <c r="AY22" s="699"/>
      <c r="AZ22" s="699"/>
      <c r="BA22" s="699"/>
      <c r="BB22" s="699"/>
      <c r="BC22" s="699"/>
      <c r="BD22" s="699"/>
      <c r="BE22" s="699"/>
      <c r="BF22" s="700"/>
      <c r="BG22" s="621" t="s">
        <v>133</v>
      </c>
      <c r="BH22" s="622"/>
      <c r="BI22" s="622"/>
      <c r="BJ22" s="622"/>
      <c r="BK22" s="622"/>
      <c r="BL22" s="622"/>
      <c r="BM22" s="622"/>
      <c r="BN22" s="623"/>
      <c r="BO22" s="659" t="s">
        <v>133</v>
      </c>
      <c r="BP22" s="659"/>
      <c r="BQ22" s="659"/>
      <c r="BR22" s="659"/>
      <c r="BS22" s="660" t="s">
        <v>133</v>
      </c>
      <c r="BT22" s="660"/>
      <c r="BU22" s="660"/>
      <c r="BV22" s="660"/>
      <c r="BW22" s="660"/>
      <c r="BX22" s="660"/>
      <c r="BY22" s="660"/>
      <c r="BZ22" s="660"/>
      <c r="CA22" s="660"/>
      <c r="CB22" s="698"/>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285</v>
      </c>
      <c r="C23" s="619"/>
      <c r="D23" s="619"/>
      <c r="E23" s="619"/>
      <c r="F23" s="619"/>
      <c r="G23" s="619"/>
      <c r="H23" s="619"/>
      <c r="I23" s="619"/>
      <c r="J23" s="619"/>
      <c r="K23" s="619"/>
      <c r="L23" s="619"/>
      <c r="M23" s="619"/>
      <c r="N23" s="619"/>
      <c r="O23" s="619"/>
      <c r="P23" s="619"/>
      <c r="Q23" s="620"/>
      <c r="R23" s="621">
        <v>697482</v>
      </c>
      <c r="S23" s="622"/>
      <c r="T23" s="622"/>
      <c r="U23" s="622"/>
      <c r="V23" s="622"/>
      <c r="W23" s="622"/>
      <c r="X23" s="622"/>
      <c r="Y23" s="623"/>
      <c r="Z23" s="659">
        <v>4.0999999999999996</v>
      </c>
      <c r="AA23" s="659"/>
      <c r="AB23" s="659"/>
      <c r="AC23" s="659"/>
      <c r="AD23" s="660" t="s">
        <v>133</v>
      </c>
      <c r="AE23" s="660"/>
      <c r="AF23" s="660"/>
      <c r="AG23" s="660"/>
      <c r="AH23" s="660"/>
      <c r="AI23" s="660"/>
      <c r="AJ23" s="660"/>
      <c r="AK23" s="660"/>
      <c r="AL23" s="624" t="s">
        <v>181</v>
      </c>
      <c r="AM23" s="625"/>
      <c r="AN23" s="625"/>
      <c r="AO23" s="661"/>
      <c r="AP23" s="618" t="s">
        <v>286</v>
      </c>
      <c r="AQ23" s="699"/>
      <c r="AR23" s="699"/>
      <c r="AS23" s="699"/>
      <c r="AT23" s="699"/>
      <c r="AU23" s="699"/>
      <c r="AV23" s="699"/>
      <c r="AW23" s="699"/>
      <c r="AX23" s="699"/>
      <c r="AY23" s="699"/>
      <c r="AZ23" s="699"/>
      <c r="BA23" s="699"/>
      <c r="BB23" s="699"/>
      <c r="BC23" s="699"/>
      <c r="BD23" s="699"/>
      <c r="BE23" s="699"/>
      <c r="BF23" s="700"/>
      <c r="BG23" s="621" t="s">
        <v>133</v>
      </c>
      <c r="BH23" s="622"/>
      <c r="BI23" s="622"/>
      <c r="BJ23" s="622"/>
      <c r="BK23" s="622"/>
      <c r="BL23" s="622"/>
      <c r="BM23" s="622"/>
      <c r="BN23" s="623"/>
      <c r="BO23" s="659" t="s">
        <v>133</v>
      </c>
      <c r="BP23" s="659"/>
      <c r="BQ23" s="659"/>
      <c r="BR23" s="659"/>
      <c r="BS23" s="660" t="s">
        <v>133</v>
      </c>
      <c r="BT23" s="660"/>
      <c r="BU23" s="660"/>
      <c r="BV23" s="660"/>
      <c r="BW23" s="660"/>
      <c r="BX23" s="660"/>
      <c r="BY23" s="660"/>
      <c r="BZ23" s="660"/>
      <c r="CA23" s="660"/>
      <c r="CB23" s="698"/>
      <c r="CD23" s="673" t="s">
        <v>226</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2">
      <c r="B24" s="618" t="s">
        <v>292</v>
      </c>
      <c r="C24" s="619"/>
      <c r="D24" s="619"/>
      <c r="E24" s="619"/>
      <c r="F24" s="619"/>
      <c r="G24" s="619"/>
      <c r="H24" s="619"/>
      <c r="I24" s="619"/>
      <c r="J24" s="619"/>
      <c r="K24" s="619"/>
      <c r="L24" s="619"/>
      <c r="M24" s="619"/>
      <c r="N24" s="619"/>
      <c r="O24" s="619"/>
      <c r="P24" s="619"/>
      <c r="Q24" s="620"/>
      <c r="R24" s="621" t="s">
        <v>181</v>
      </c>
      <c r="S24" s="622"/>
      <c r="T24" s="622"/>
      <c r="U24" s="622"/>
      <c r="V24" s="622"/>
      <c r="W24" s="622"/>
      <c r="X24" s="622"/>
      <c r="Y24" s="623"/>
      <c r="Z24" s="659" t="s">
        <v>133</v>
      </c>
      <c r="AA24" s="659"/>
      <c r="AB24" s="659"/>
      <c r="AC24" s="659"/>
      <c r="AD24" s="660" t="s">
        <v>133</v>
      </c>
      <c r="AE24" s="660"/>
      <c r="AF24" s="660"/>
      <c r="AG24" s="660"/>
      <c r="AH24" s="660"/>
      <c r="AI24" s="660"/>
      <c r="AJ24" s="660"/>
      <c r="AK24" s="660"/>
      <c r="AL24" s="624" t="s">
        <v>133</v>
      </c>
      <c r="AM24" s="625"/>
      <c r="AN24" s="625"/>
      <c r="AO24" s="661"/>
      <c r="AP24" s="618" t="s">
        <v>293</v>
      </c>
      <c r="AQ24" s="699"/>
      <c r="AR24" s="699"/>
      <c r="AS24" s="699"/>
      <c r="AT24" s="699"/>
      <c r="AU24" s="699"/>
      <c r="AV24" s="699"/>
      <c r="AW24" s="699"/>
      <c r="AX24" s="699"/>
      <c r="AY24" s="699"/>
      <c r="AZ24" s="699"/>
      <c r="BA24" s="699"/>
      <c r="BB24" s="699"/>
      <c r="BC24" s="699"/>
      <c r="BD24" s="699"/>
      <c r="BE24" s="699"/>
      <c r="BF24" s="700"/>
      <c r="BG24" s="621" t="s">
        <v>133</v>
      </c>
      <c r="BH24" s="622"/>
      <c r="BI24" s="622"/>
      <c r="BJ24" s="622"/>
      <c r="BK24" s="622"/>
      <c r="BL24" s="622"/>
      <c r="BM24" s="622"/>
      <c r="BN24" s="623"/>
      <c r="BO24" s="659" t="s">
        <v>133</v>
      </c>
      <c r="BP24" s="659"/>
      <c r="BQ24" s="659"/>
      <c r="BR24" s="659"/>
      <c r="BS24" s="660" t="s">
        <v>133</v>
      </c>
      <c r="BT24" s="660"/>
      <c r="BU24" s="660"/>
      <c r="BV24" s="660"/>
      <c r="BW24" s="660"/>
      <c r="BX24" s="660"/>
      <c r="BY24" s="660"/>
      <c r="BZ24" s="660"/>
      <c r="CA24" s="660"/>
      <c r="CB24" s="698"/>
      <c r="CD24" s="679" t="s">
        <v>294</v>
      </c>
      <c r="CE24" s="680"/>
      <c r="CF24" s="680"/>
      <c r="CG24" s="680"/>
      <c r="CH24" s="680"/>
      <c r="CI24" s="680"/>
      <c r="CJ24" s="680"/>
      <c r="CK24" s="680"/>
      <c r="CL24" s="680"/>
      <c r="CM24" s="680"/>
      <c r="CN24" s="680"/>
      <c r="CO24" s="680"/>
      <c r="CP24" s="680"/>
      <c r="CQ24" s="681"/>
      <c r="CR24" s="676">
        <v>7428306</v>
      </c>
      <c r="CS24" s="677"/>
      <c r="CT24" s="677"/>
      <c r="CU24" s="677"/>
      <c r="CV24" s="677"/>
      <c r="CW24" s="677"/>
      <c r="CX24" s="677"/>
      <c r="CY24" s="702"/>
      <c r="CZ24" s="703">
        <v>46.4</v>
      </c>
      <c r="DA24" s="685"/>
      <c r="DB24" s="685"/>
      <c r="DC24" s="705"/>
      <c r="DD24" s="701">
        <v>5994893</v>
      </c>
      <c r="DE24" s="677"/>
      <c r="DF24" s="677"/>
      <c r="DG24" s="677"/>
      <c r="DH24" s="677"/>
      <c r="DI24" s="677"/>
      <c r="DJ24" s="677"/>
      <c r="DK24" s="702"/>
      <c r="DL24" s="701">
        <v>5924427</v>
      </c>
      <c r="DM24" s="677"/>
      <c r="DN24" s="677"/>
      <c r="DO24" s="677"/>
      <c r="DP24" s="677"/>
      <c r="DQ24" s="677"/>
      <c r="DR24" s="677"/>
      <c r="DS24" s="677"/>
      <c r="DT24" s="677"/>
      <c r="DU24" s="677"/>
      <c r="DV24" s="702"/>
      <c r="DW24" s="703">
        <v>61.6</v>
      </c>
      <c r="DX24" s="685"/>
      <c r="DY24" s="685"/>
      <c r="DZ24" s="685"/>
      <c r="EA24" s="685"/>
      <c r="EB24" s="685"/>
      <c r="EC24" s="704"/>
    </row>
    <row r="25" spans="2:133" ht="11.25" customHeight="1" x14ac:dyDescent="0.2">
      <c r="B25" s="618" t="s">
        <v>295</v>
      </c>
      <c r="C25" s="619"/>
      <c r="D25" s="619"/>
      <c r="E25" s="619"/>
      <c r="F25" s="619"/>
      <c r="G25" s="619"/>
      <c r="H25" s="619"/>
      <c r="I25" s="619"/>
      <c r="J25" s="619"/>
      <c r="K25" s="619"/>
      <c r="L25" s="619"/>
      <c r="M25" s="619"/>
      <c r="N25" s="619"/>
      <c r="O25" s="619"/>
      <c r="P25" s="619"/>
      <c r="Q25" s="620"/>
      <c r="R25" s="621">
        <v>10125173</v>
      </c>
      <c r="S25" s="622"/>
      <c r="T25" s="622"/>
      <c r="U25" s="622"/>
      <c r="V25" s="622"/>
      <c r="W25" s="622"/>
      <c r="X25" s="622"/>
      <c r="Y25" s="623"/>
      <c r="Z25" s="659">
        <v>60.2</v>
      </c>
      <c r="AA25" s="659"/>
      <c r="AB25" s="659"/>
      <c r="AC25" s="659"/>
      <c r="AD25" s="660">
        <v>9427691</v>
      </c>
      <c r="AE25" s="660"/>
      <c r="AF25" s="660"/>
      <c r="AG25" s="660"/>
      <c r="AH25" s="660"/>
      <c r="AI25" s="660"/>
      <c r="AJ25" s="660"/>
      <c r="AK25" s="660"/>
      <c r="AL25" s="624">
        <v>98.9</v>
      </c>
      <c r="AM25" s="625"/>
      <c r="AN25" s="625"/>
      <c r="AO25" s="661"/>
      <c r="AP25" s="618" t="s">
        <v>296</v>
      </c>
      <c r="AQ25" s="699"/>
      <c r="AR25" s="699"/>
      <c r="AS25" s="699"/>
      <c r="AT25" s="699"/>
      <c r="AU25" s="699"/>
      <c r="AV25" s="699"/>
      <c r="AW25" s="699"/>
      <c r="AX25" s="699"/>
      <c r="AY25" s="699"/>
      <c r="AZ25" s="699"/>
      <c r="BA25" s="699"/>
      <c r="BB25" s="699"/>
      <c r="BC25" s="699"/>
      <c r="BD25" s="699"/>
      <c r="BE25" s="699"/>
      <c r="BF25" s="700"/>
      <c r="BG25" s="621" t="s">
        <v>133</v>
      </c>
      <c r="BH25" s="622"/>
      <c r="BI25" s="622"/>
      <c r="BJ25" s="622"/>
      <c r="BK25" s="622"/>
      <c r="BL25" s="622"/>
      <c r="BM25" s="622"/>
      <c r="BN25" s="623"/>
      <c r="BO25" s="659" t="s">
        <v>133</v>
      </c>
      <c r="BP25" s="659"/>
      <c r="BQ25" s="659"/>
      <c r="BR25" s="659"/>
      <c r="BS25" s="660" t="s">
        <v>133</v>
      </c>
      <c r="BT25" s="660"/>
      <c r="BU25" s="660"/>
      <c r="BV25" s="660"/>
      <c r="BW25" s="660"/>
      <c r="BX25" s="660"/>
      <c r="BY25" s="660"/>
      <c r="BZ25" s="660"/>
      <c r="CA25" s="660"/>
      <c r="CB25" s="698"/>
      <c r="CD25" s="618" t="s">
        <v>297</v>
      </c>
      <c r="CE25" s="619"/>
      <c r="CF25" s="619"/>
      <c r="CG25" s="619"/>
      <c r="CH25" s="619"/>
      <c r="CI25" s="619"/>
      <c r="CJ25" s="619"/>
      <c r="CK25" s="619"/>
      <c r="CL25" s="619"/>
      <c r="CM25" s="619"/>
      <c r="CN25" s="619"/>
      <c r="CO25" s="619"/>
      <c r="CP25" s="619"/>
      <c r="CQ25" s="620"/>
      <c r="CR25" s="621">
        <v>3435550</v>
      </c>
      <c r="CS25" s="634"/>
      <c r="CT25" s="634"/>
      <c r="CU25" s="634"/>
      <c r="CV25" s="634"/>
      <c r="CW25" s="634"/>
      <c r="CX25" s="634"/>
      <c r="CY25" s="635"/>
      <c r="CZ25" s="624">
        <v>21.4</v>
      </c>
      <c r="DA25" s="636"/>
      <c r="DB25" s="636"/>
      <c r="DC25" s="637"/>
      <c r="DD25" s="627">
        <v>3170608</v>
      </c>
      <c r="DE25" s="634"/>
      <c r="DF25" s="634"/>
      <c r="DG25" s="634"/>
      <c r="DH25" s="634"/>
      <c r="DI25" s="634"/>
      <c r="DJ25" s="634"/>
      <c r="DK25" s="635"/>
      <c r="DL25" s="627">
        <v>3101227</v>
      </c>
      <c r="DM25" s="634"/>
      <c r="DN25" s="634"/>
      <c r="DO25" s="634"/>
      <c r="DP25" s="634"/>
      <c r="DQ25" s="634"/>
      <c r="DR25" s="634"/>
      <c r="DS25" s="634"/>
      <c r="DT25" s="634"/>
      <c r="DU25" s="634"/>
      <c r="DV25" s="635"/>
      <c r="DW25" s="624">
        <v>32.200000000000003</v>
      </c>
      <c r="DX25" s="636"/>
      <c r="DY25" s="636"/>
      <c r="DZ25" s="636"/>
      <c r="EA25" s="636"/>
      <c r="EB25" s="636"/>
      <c r="EC25" s="648"/>
    </row>
    <row r="26" spans="2:133" ht="11.25" customHeight="1" x14ac:dyDescent="0.2">
      <c r="B26" s="618" t="s">
        <v>298</v>
      </c>
      <c r="C26" s="619"/>
      <c r="D26" s="619"/>
      <c r="E26" s="619"/>
      <c r="F26" s="619"/>
      <c r="G26" s="619"/>
      <c r="H26" s="619"/>
      <c r="I26" s="619"/>
      <c r="J26" s="619"/>
      <c r="K26" s="619"/>
      <c r="L26" s="619"/>
      <c r="M26" s="619"/>
      <c r="N26" s="619"/>
      <c r="O26" s="619"/>
      <c r="P26" s="619"/>
      <c r="Q26" s="620"/>
      <c r="R26" s="621">
        <v>1632</v>
      </c>
      <c r="S26" s="622"/>
      <c r="T26" s="622"/>
      <c r="U26" s="622"/>
      <c r="V26" s="622"/>
      <c r="W26" s="622"/>
      <c r="X26" s="622"/>
      <c r="Y26" s="623"/>
      <c r="Z26" s="659">
        <v>0</v>
      </c>
      <c r="AA26" s="659"/>
      <c r="AB26" s="659"/>
      <c r="AC26" s="659"/>
      <c r="AD26" s="660">
        <v>1632</v>
      </c>
      <c r="AE26" s="660"/>
      <c r="AF26" s="660"/>
      <c r="AG26" s="660"/>
      <c r="AH26" s="660"/>
      <c r="AI26" s="660"/>
      <c r="AJ26" s="660"/>
      <c r="AK26" s="660"/>
      <c r="AL26" s="624">
        <v>0</v>
      </c>
      <c r="AM26" s="625"/>
      <c r="AN26" s="625"/>
      <c r="AO26" s="661"/>
      <c r="AP26" s="618" t="s">
        <v>299</v>
      </c>
      <c r="AQ26" s="699"/>
      <c r="AR26" s="699"/>
      <c r="AS26" s="699"/>
      <c r="AT26" s="699"/>
      <c r="AU26" s="699"/>
      <c r="AV26" s="699"/>
      <c r="AW26" s="699"/>
      <c r="AX26" s="699"/>
      <c r="AY26" s="699"/>
      <c r="AZ26" s="699"/>
      <c r="BA26" s="699"/>
      <c r="BB26" s="699"/>
      <c r="BC26" s="699"/>
      <c r="BD26" s="699"/>
      <c r="BE26" s="699"/>
      <c r="BF26" s="700"/>
      <c r="BG26" s="621" t="s">
        <v>181</v>
      </c>
      <c r="BH26" s="622"/>
      <c r="BI26" s="622"/>
      <c r="BJ26" s="622"/>
      <c r="BK26" s="622"/>
      <c r="BL26" s="622"/>
      <c r="BM26" s="622"/>
      <c r="BN26" s="623"/>
      <c r="BO26" s="659" t="s">
        <v>133</v>
      </c>
      <c r="BP26" s="659"/>
      <c r="BQ26" s="659"/>
      <c r="BR26" s="659"/>
      <c r="BS26" s="660" t="s">
        <v>181</v>
      </c>
      <c r="BT26" s="660"/>
      <c r="BU26" s="660"/>
      <c r="BV26" s="660"/>
      <c r="BW26" s="660"/>
      <c r="BX26" s="660"/>
      <c r="BY26" s="660"/>
      <c r="BZ26" s="660"/>
      <c r="CA26" s="660"/>
      <c r="CB26" s="698"/>
      <c r="CD26" s="618" t="s">
        <v>300</v>
      </c>
      <c r="CE26" s="619"/>
      <c r="CF26" s="619"/>
      <c r="CG26" s="619"/>
      <c r="CH26" s="619"/>
      <c r="CI26" s="619"/>
      <c r="CJ26" s="619"/>
      <c r="CK26" s="619"/>
      <c r="CL26" s="619"/>
      <c r="CM26" s="619"/>
      <c r="CN26" s="619"/>
      <c r="CO26" s="619"/>
      <c r="CP26" s="619"/>
      <c r="CQ26" s="620"/>
      <c r="CR26" s="621">
        <v>2346318</v>
      </c>
      <c r="CS26" s="622"/>
      <c r="CT26" s="622"/>
      <c r="CU26" s="622"/>
      <c r="CV26" s="622"/>
      <c r="CW26" s="622"/>
      <c r="CX26" s="622"/>
      <c r="CY26" s="623"/>
      <c r="CZ26" s="624">
        <v>14.6</v>
      </c>
      <c r="DA26" s="636"/>
      <c r="DB26" s="636"/>
      <c r="DC26" s="637"/>
      <c r="DD26" s="627">
        <v>2136567</v>
      </c>
      <c r="DE26" s="622"/>
      <c r="DF26" s="622"/>
      <c r="DG26" s="622"/>
      <c r="DH26" s="622"/>
      <c r="DI26" s="622"/>
      <c r="DJ26" s="622"/>
      <c r="DK26" s="623"/>
      <c r="DL26" s="627" t="s">
        <v>133</v>
      </c>
      <c r="DM26" s="622"/>
      <c r="DN26" s="622"/>
      <c r="DO26" s="622"/>
      <c r="DP26" s="622"/>
      <c r="DQ26" s="622"/>
      <c r="DR26" s="622"/>
      <c r="DS26" s="622"/>
      <c r="DT26" s="622"/>
      <c r="DU26" s="622"/>
      <c r="DV26" s="623"/>
      <c r="DW26" s="624" t="s">
        <v>133</v>
      </c>
      <c r="DX26" s="636"/>
      <c r="DY26" s="636"/>
      <c r="DZ26" s="636"/>
      <c r="EA26" s="636"/>
      <c r="EB26" s="636"/>
      <c r="EC26" s="648"/>
    </row>
    <row r="27" spans="2:133" ht="11.25" customHeight="1" x14ac:dyDescent="0.2">
      <c r="B27" s="618" t="s">
        <v>301</v>
      </c>
      <c r="C27" s="619"/>
      <c r="D27" s="619"/>
      <c r="E27" s="619"/>
      <c r="F27" s="619"/>
      <c r="G27" s="619"/>
      <c r="H27" s="619"/>
      <c r="I27" s="619"/>
      <c r="J27" s="619"/>
      <c r="K27" s="619"/>
      <c r="L27" s="619"/>
      <c r="M27" s="619"/>
      <c r="N27" s="619"/>
      <c r="O27" s="619"/>
      <c r="P27" s="619"/>
      <c r="Q27" s="620"/>
      <c r="R27" s="621">
        <v>126031</v>
      </c>
      <c r="S27" s="622"/>
      <c r="T27" s="622"/>
      <c r="U27" s="622"/>
      <c r="V27" s="622"/>
      <c r="W27" s="622"/>
      <c r="X27" s="622"/>
      <c r="Y27" s="623"/>
      <c r="Z27" s="659">
        <v>0.7</v>
      </c>
      <c r="AA27" s="659"/>
      <c r="AB27" s="659"/>
      <c r="AC27" s="659"/>
      <c r="AD27" s="660" t="s">
        <v>181</v>
      </c>
      <c r="AE27" s="660"/>
      <c r="AF27" s="660"/>
      <c r="AG27" s="660"/>
      <c r="AH27" s="660"/>
      <c r="AI27" s="660"/>
      <c r="AJ27" s="660"/>
      <c r="AK27" s="660"/>
      <c r="AL27" s="624" t="s">
        <v>133</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1824959</v>
      </c>
      <c r="BH27" s="622"/>
      <c r="BI27" s="622"/>
      <c r="BJ27" s="622"/>
      <c r="BK27" s="622"/>
      <c r="BL27" s="622"/>
      <c r="BM27" s="622"/>
      <c r="BN27" s="623"/>
      <c r="BO27" s="659">
        <v>100</v>
      </c>
      <c r="BP27" s="659"/>
      <c r="BQ27" s="659"/>
      <c r="BR27" s="659"/>
      <c r="BS27" s="660" t="s">
        <v>133</v>
      </c>
      <c r="BT27" s="660"/>
      <c r="BU27" s="660"/>
      <c r="BV27" s="660"/>
      <c r="BW27" s="660"/>
      <c r="BX27" s="660"/>
      <c r="BY27" s="660"/>
      <c r="BZ27" s="660"/>
      <c r="CA27" s="660"/>
      <c r="CB27" s="698"/>
      <c r="CD27" s="618" t="s">
        <v>303</v>
      </c>
      <c r="CE27" s="619"/>
      <c r="CF27" s="619"/>
      <c r="CG27" s="619"/>
      <c r="CH27" s="619"/>
      <c r="CI27" s="619"/>
      <c r="CJ27" s="619"/>
      <c r="CK27" s="619"/>
      <c r="CL27" s="619"/>
      <c r="CM27" s="619"/>
      <c r="CN27" s="619"/>
      <c r="CO27" s="619"/>
      <c r="CP27" s="619"/>
      <c r="CQ27" s="620"/>
      <c r="CR27" s="621">
        <v>1611188</v>
      </c>
      <c r="CS27" s="634"/>
      <c r="CT27" s="634"/>
      <c r="CU27" s="634"/>
      <c r="CV27" s="634"/>
      <c r="CW27" s="634"/>
      <c r="CX27" s="634"/>
      <c r="CY27" s="635"/>
      <c r="CZ27" s="624">
        <v>10.1</v>
      </c>
      <c r="DA27" s="636"/>
      <c r="DB27" s="636"/>
      <c r="DC27" s="637"/>
      <c r="DD27" s="627">
        <v>447470</v>
      </c>
      <c r="DE27" s="634"/>
      <c r="DF27" s="634"/>
      <c r="DG27" s="634"/>
      <c r="DH27" s="634"/>
      <c r="DI27" s="634"/>
      <c r="DJ27" s="634"/>
      <c r="DK27" s="635"/>
      <c r="DL27" s="627">
        <v>446385</v>
      </c>
      <c r="DM27" s="634"/>
      <c r="DN27" s="634"/>
      <c r="DO27" s="634"/>
      <c r="DP27" s="634"/>
      <c r="DQ27" s="634"/>
      <c r="DR27" s="634"/>
      <c r="DS27" s="634"/>
      <c r="DT27" s="634"/>
      <c r="DU27" s="634"/>
      <c r="DV27" s="635"/>
      <c r="DW27" s="624">
        <v>4.5999999999999996</v>
      </c>
      <c r="DX27" s="636"/>
      <c r="DY27" s="636"/>
      <c r="DZ27" s="636"/>
      <c r="EA27" s="636"/>
      <c r="EB27" s="636"/>
      <c r="EC27" s="648"/>
    </row>
    <row r="28" spans="2:133" ht="11.25" customHeight="1" x14ac:dyDescent="0.2">
      <c r="B28" s="618" t="s">
        <v>304</v>
      </c>
      <c r="C28" s="619"/>
      <c r="D28" s="619"/>
      <c r="E28" s="619"/>
      <c r="F28" s="619"/>
      <c r="G28" s="619"/>
      <c r="H28" s="619"/>
      <c r="I28" s="619"/>
      <c r="J28" s="619"/>
      <c r="K28" s="619"/>
      <c r="L28" s="619"/>
      <c r="M28" s="619"/>
      <c r="N28" s="619"/>
      <c r="O28" s="619"/>
      <c r="P28" s="619"/>
      <c r="Q28" s="620"/>
      <c r="R28" s="621">
        <v>184378</v>
      </c>
      <c r="S28" s="622"/>
      <c r="T28" s="622"/>
      <c r="U28" s="622"/>
      <c r="V28" s="622"/>
      <c r="W28" s="622"/>
      <c r="X28" s="622"/>
      <c r="Y28" s="623"/>
      <c r="Z28" s="659">
        <v>1.1000000000000001</v>
      </c>
      <c r="AA28" s="659"/>
      <c r="AB28" s="659"/>
      <c r="AC28" s="659"/>
      <c r="AD28" s="660" t="s">
        <v>181</v>
      </c>
      <c r="AE28" s="660"/>
      <c r="AF28" s="660"/>
      <c r="AG28" s="660"/>
      <c r="AH28" s="660"/>
      <c r="AI28" s="660"/>
      <c r="AJ28" s="660"/>
      <c r="AK28" s="660"/>
      <c r="AL28" s="624" t="s">
        <v>181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2381568</v>
      </c>
      <c r="CS28" s="622"/>
      <c r="CT28" s="622"/>
      <c r="CU28" s="622"/>
      <c r="CV28" s="622"/>
      <c r="CW28" s="622"/>
      <c r="CX28" s="622"/>
      <c r="CY28" s="623"/>
      <c r="CZ28" s="624">
        <v>14.9</v>
      </c>
      <c r="DA28" s="636"/>
      <c r="DB28" s="636"/>
      <c r="DC28" s="637"/>
      <c r="DD28" s="627">
        <v>2376815</v>
      </c>
      <c r="DE28" s="622"/>
      <c r="DF28" s="622"/>
      <c r="DG28" s="622"/>
      <c r="DH28" s="622"/>
      <c r="DI28" s="622"/>
      <c r="DJ28" s="622"/>
      <c r="DK28" s="623"/>
      <c r="DL28" s="627">
        <v>2376815</v>
      </c>
      <c r="DM28" s="622"/>
      <c r="DN28" s="622"/>
      <c r="DO28" s="622"/>
      <c r="DP28" s="622"/>
      <c r="DQ28" s="622"/>
      <c r="DR28" s="622"/>
      <c r="DS28" s="622"/>
      <c r="DT28" s="622"/>
      <c r="DU28" s="622"/>
      <c r="DV28" s="623"/>
      <c r="DW28" s="624">
        <v>24.7</v>
      </c>
      <c r="DX28" s="636"/>
      <c r="DY28" s="636"/>
      <c r="DZ28" s="636"/>
      <c r="EA28" s="636"/>
      <c r="EB28" s="636"/>
      <c r="EC28" s="648"/>
    </row>
    <row r="29" spans="2:133" ht="11.25" customHeight="1" x14ac:dyDescent="0.2">
      <c r="B29" s="618" t="s">
        <v>306</v>
      </c>
      <c r="C29" s="619"/>
      <c r="D29" s="619"/>
      <c r="E29" s="619"/>
      <c r="F29" s="619"/>
      <c r="G29" s="619"/>
      <c r="H29" s="619"/>
      <c r="I29" s="619"/>
      <c r="J29" s="619"/>
      <c r="K29" s="619"/>
      <c r="L29" s="619"/>
      <c r="M29" s="619"/>
      <c r="N29" s="619"/>
      <c r="O29" s="619"/>
      <c r="P29" s="619"/>
      <c r="Q29" s="620"/>
      <c r="R29" s="621">
        <v>40490</v>
      </c>
      <c r="S29" s="622"/>
      <c r="T29" s="622"/>
      <c r="U29" s="622"/>
      <c r="V29" s="622"/>
      <c r="W29" s="622"/>
      <c r="X29" s="622"/>
      <c r="Y29" s="623"/>
      <c r="Z29" s="659">
        <v>0.2</v>
      </c>
      <c r="AA29" s="659"/>
      <c r="AB29" s="659"/>
      <c r="AC29" s="659"/>
      <c r="AD29" s="660" t="s">
        <v>133</v>
      </c>
      <c r="AE29" s="660"/>
      <c r="AF29" s="660"/>
      <c r="AG29" s="660"/>
      <c r="AH29" s="660"/>
      <c r="AI29" s="660"/>
      <c r="AJ29" s="660"/>
      <c r="AK29" s="660"/>
      <c r="AL29" s="624" t="s">
        <v>181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307</v>
      </c>
      <c r="CE29" s="641"/>
      <c r="CF29" s="618" t="s">
        <v>308</v>
      </c>
      <c r="CG29" s="619"/>
      <c r="CH29" s="619"/>
      <c r="CI29" s="619"/>
      <c r="CJ29" s="619"/>
      <c r="CK29" s="619"/>
      <c r="CL29" s="619"/>
      <c r="CM29" s="619"/>
      <c r="CN29" s="619"/>
      <c r="CO29" s="619"/>
      <c r="CP29" s="619"/>
      <c r="CQ29" s="620"/>
      <c r="CR29" s="621">
        <v>2381486</v>
      </c>
      <c r="CS29" s="634"/>
      <c r="CT29" s="634"/>
      <c r="CU29" s="634"/>
      <c r="CV29" s="634"/>
      <c r="CW29" s="634"/>
      <c r="CX29" s="634"/>
      <c r="CY29" s="635"/>
      <c r="CZ29" s="624">
        <v>14.9</v>
      </c>
      <c r="DA29" s="636"/>
      <c r="DB29" s="636"/>
      <c r="DC29" s="637"/>
      <c r="DD29" s="627">
        <v>2376733</v>
      </c>
      <c r="DE29" s="634"/>
      <c r="DF29" s="634"/>
      <c r="DG29" s="634"/>
      <c r="DH29" s="634"/>
      <c r="DI29" s="634"/>
      <c r="DJ29" s="634"/>
      <c r="DK29" s="635"/>
      <c r="DL29" s="627">
        <v>2376733</v>
      </c>
      <c r="DM29" s="634"/>
      <c r="DN29" s="634"/>
      <c r="DO29" s="634"/>
      <c r="DP29" s="634"/>
      <c r="DQ29" s="634"/>
      <c r="DR29" s="634"/>
      <c r="DS29" s="634"/>
      <c r="DT29" s="634"/>
      <c r="DU29" s="634"/>
      <c r="DV29" s="635"/>
      <c r="DW29" s="624">
        <v>24.7</v>
      </c>
      <c r="DX29" s="636"/>
      <c r="DY29" s="636"/>
      <c r="DZ29" s="636"/>
      <c r="EA29" s="636"/>
      <c r="EB29" s="636"/>
      <c r="EC29" s="648"/>
    </row>
    <row r="30" spans="2:133" ht="11.25" customHeight="1" x14ac:dyDescent="0.2">
      <c r="B30" s="618" t="s">
        <v>309</v>
      </c>
      <c r="C30" s="619"/>
      <c r="D30" s="619"/>
      <c r="E30" s="619"/>
      <c r="F30" s="619"/>
      <c r="G30" s="619"/>
      <c r="H30" s="619"/>
      <c r="I30" s="619"/>
      <c r="J30" s="619"/>
      <c r="K30" s="619"/>
      <c r="L30" s="619"/>
      <c r="M30" s="619"/>
      <c r="N30" s="619"/>
      <c r="O30" s="619"/>
      <c r="P30" s="619"/>
      <c r="Q30" s="620"/>
      <c r="R30" s="621">
        <v>1815449</v>
      </c>
      <c r="S30" s="622"/>
      <c r="T30" s="622"/>
      <c r="U30" s="622"/>
      <c r="V30" s="622"/>
      <c r="W30" s="622"/>
      <c r="X30" s="622"/>
      <c r="Y30" s="623"/>
      <c r="Z30" s="659">
        <v>10.8</v>
      </c>
      <c r="AA30" s="659"/>
      <c r="AB30" s="659"/>
      <c r="AC30" s="659"/>
      <c r="AD30" s="660" t="s">
        <v>133</v>
      </c>
      <c r="AE30" s="660"/>
      <c r="AF30" s="660"/>
      <c r="AG30" s="660"/>
      <c r="AH30" s="660"/>
      <c r="AI30" s="660"/>
      <c r="AJ30" s="660"/>
      <c r="AK30" s="660"/>
      <c r="AL30" s="624" t="s">
        <v>133</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310</v>
      </c>
      <c r="BH30" s="696"/>
      <c r="BI30" s="696"/>
      <c r="BJ30" s="696"/>
      <c r="BK30" s="696"/>
      <c r="BL30" s="696"/>
      <c r="BM30" s="696"/>
      <c r="BN30" s="696"/>
      <c r="BO30" s="696"/>
      <c r="BP30" s="696"/>
      <c r="BQ30" s="697"/>
      <c r="BR30" s="673" t="s">
        <v>311</v>
      </c>
      <c r="BS30" s="696"/>
      <c r="BT30" s="696"/>
      <c r="BU30" s="696"/>
      <c r="BV30" s="696"/>
      <c r="BW30" s="696"/>
      <c r="BX30" s="696"/>
      <c r="BY30" s="696"/>
      <c r="BZ30" s="696"/>
      <c r="CA30" s="696"/>
      <c r="CB30" s="697"/>
      <c r="CD30" s="642"/>
      <c r="CE30" s="643"/>
      <c r="CF30" s="618" t="s">
        <v>312</v>
      </c>
      <c r="CG30" s="619"/>
      <c r="CH30" s="619"/>
      <c r="CI30" s="619"/>
      <c r="CJ30" s="619"/>
      <c r="CK30" s="619"/>
      <c r="CL30" s="619"/>
      <c r="CM30" s="619"/>
      <c r="CN30" s="619"/>
      <c r="CO30" s="619"/>
      <c r="CP30" s="619"/>
      <c r="CQ30" s="620"/>
      <c r="CR30" s="621">
        <v>2322611</v>
      </c>
      <c r="CS30" s="622"/>
      <c r="CT30" s="622"/>
      <c r="CU30" s="622"/>
      <c r="CV30" s="622"/>
      <c r="CW30" s="622"/>
      <c r="CX30" s="622"/>
      <c r="CY30" s="623"/>
      <c r="CZ30" s="624">
        <v>14.5</v>
      </c>
      <c r="DA30" s="636"/>
      <c r="DB30" s="636"/>
      <c r="DC30" s="637"/>
      <c r="DD30" s="627">
        <v>2318072</v>
      </c>
      <c r="DE30" s="622"/>
      <c r="DF30" s="622"/>
      <c r="DG30" s="622"/>
      <c r="DH30" s="622"/>
      <c r="DI30" s="622"/>
      <c r="DJ30" s="622"/>
      <c r="DK30" s="623"/>
      <c r="DL30" s="627">
        <v>2318072</v>
      </c>
      <c r="DM30" s="622"/>
      <c r="DN30" s="622"/>
      <c r="DO30" s="622"/>
      <c r="DP30" s="622"/>
      <c r="DQ30" s="622"/>
      <c r="DR30" s="622"/>
      <c r="DS30" s="622"/>
      <c r="DT30" s="622"/>
      <c r="DU30" s="622"/>
      <c r="DV30" s="623"/>
      <c r="DW30" s="624">
        <v>24.1</v>
      </c>
      <c r="DX30" s="636"/>
      <c r="DY30" s="636"/>
      <c r="DZ30" s="636"/>
      <c r="EA30" s="636"/>
      <c r="EB30" s="636"/>
      <c r="EC30" s="648"/>
    </row>
    <row r="31" spans="2:133" ht="11.25" customHeight="1" x14ac:dyDescent="0.2">
      <c r="B31" s="688" t="s">
        <v>313</v>
      </c>
      <c r="C31" s="689"/>
      <c r="D31" s="689"/>
      <c r="E31" s="689"/>
      <c r="F31" s="689"/>
      <c r="G31" s="689"/>
      <c r="H31" s="689"/>
      <c r="I31" s="689"/>
      <c r="J31" s="689"/>
      <c r="K31" s="689"/>
      <c r="L31" s="689"/>
      <c r="M31" s="689"/>
      <c r="N31" s="689"/>
      <c r="O31" s="689"/>
      <c r="P31" s="689"/>
      <c r="Q31" s="690"/>
      <c r="R31" s="621" t="s">
        <v>133</v>
      </c>
      <c r="S31" s="622"/>
      <c r="T31" s="622"/>
      <c r="U31" s="622"/>
      <c r="V31" s="622"/>
      <c r="W31" s="622"/>
      <c r="X31" s="622"/>
      <c r="Y31" s="623"/>
      <c r="Z31" s="659" t="s">
        <v>133</v>
      </c>
      <c r="AA31" s="659"/>
      <c r="AB31" s="659"/>
      <c r="AC31" s="659"/>
      <c r="AD31" s="660" t="s">
        <v>133</v>
      </c>
      <c r="AE31" s="660"/>
      <c r="AF31" s="660"/>
      <c r="AG31" s="660"/>
      <c r="AH31" s="660"/>
      <c r="AI31" s="660"/>
      <c r="AJ31" s="660"/>
      <c r="AK31" s="660"/>
      <c r="AL31" s="624" t="s">
        <v>133</v>
      </c>
      <c r="AM31" s="625"/>
      <c r="AN31" s="625"/>
      <c r="AO31" s="661"/>
      <c r="AP31" s="691" t="s">
        <v>314</v>
      </c>
      <c r="AQ31" s="692"/>
      <c r="AR31" s="692"/>
      <c r="AS31" s="692"/>
      <c r="AT31" s="693" t="s">
        <v>315</v>
      </c>
      <c r="AU31" s="218"/>
      <c r="AV31" s="218"/>
      <c r="AW31" s="218"/>
      <c r="AX31" s="679" t="s">
        <v>190</v>
      </c>
      <c r="AY31" s="680"/>
      <c r="AZ31" s="680"/>
      <c r="BA31" s="680"/>
      <c r="BB31" s="680"/>
      <c r="BC31" s="680"/>
      <c r="BD31" s="680"/>
      <c r="BE31" s="680"/>
      <c r="BF31" s="681"/>
      <c r="BG31" s="683">
        <v>99.3</v>
      </c>
      <c r="BH31" s="684"/>
      <c r="BI31" s="684"/>
      <c r="BJ31" s="684"/>
      <c r="BK31" s="684"/>
      <c r="BL31" s="684"/>
      <c r="BM31" s="685">
        <v>97.9</v>
      </c>
      <c r="BN31" s="684"/>
      <c r="BO31" s="684"/>
      <c r="BP31" s="684"/>
      <c r="BQ31" s="686"/>
      <c r="BR31" s="683">
        <v>99.2</v>
      </c>
      <c r="BS31" s="684"/>
      <c r="BT31" s="684"/>
      <c r="BU31" s="684"/>
      <c r="BV31" s="684"/>
      <c r="BW31" s="684"/>
      <c r="BX31" s="685">
        <v>97.7</v>
      </c>
      <c r="BY31" s="684"/>
      <c r="BZ31" s="684"/>
      <c r="CA31" s="684"/>
      <c r="CB31" s="686"/>
      <c r="CD31" s="642"/>
      <c r="CE31" s="643"/>
      <c r="CF31" s="618" t="s">
        <v>316</v>
      </c>
      <c r="CG31" s="619"/>
      <c r="CH31" s="619"/>
      <c r="CI31" s="619"/>
      <c r="CJ31" s="619"/>
      <c r="CK31" s="619"/>
      <c r="CL31" s="619"/>
      <c r="CM31" s="619"/>
      <c r="CN31" s="619"/>
      <c r="CO31" s="619"/>
      <c r="CP31" s="619"/>
      <c r="CQ31" s="620"/>
      <c r="CR31" s="621">
        <v>58875</v>
      </c>
      <c r="CS31" s="634"/>
      <c r="CT31" s="634"/>
      <c r="CU31" s="634"/>
      <c r="CV31" s="634"/>
      <c r="CW31" s="634"/>
      <c r="CX31" s="634"/>
      <c r="CY31" s="635"/>
      <c r="CZ31" s="624">
        <v>0.4</v>
      </c>
      <c r="DA31" s="636"/>
      <c r="DB31" s="636"/>
      <c r="DC31" s="637"/>
      <c r="DD31" s="627">
        <v>58661</v>
      </c>
      <c r="DE31" s="634"/>
      <c r="DF31" s="634"/>
      <c r="DG31" s="634"/>
      <c r="DH31" s="634"/>
      <c r="DI31" s="634"/>
      <c r="DJ31" s="634"/>
      <c r="DK31" s="635"/>
      <c r="DL31" s="627">
        <v>58661</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2">
      <c r="B32" s="618" t="s">
        <v>317</v>
      </c>
      <c r="C32" s="619"/>
      <c r="D32" s="619"/>
      <c r="E32" s="619"/>
      <c r="F32" s="619"/>
      <c r="G32" s="619"/>
      <c r="H32" s="619"/>
      <c r="I32" s="619"/>
      <c r="J32" s="619"/>
      <c r="K32" s="619"/>
      <c r="L32" s="619"/>
      <c r="M32" s="619"/>
      <c r="N32" s="619"/>
      <c r="O32" s="619"/>
      <c r="P32" s="619"/>
      <c r="Q32" s="620"/>
      <c r="R32" s="621">
        <v>997415</v>
      </c>
      <c r="S32" s="622"/>
      <c r="T32" s="622"/>
      <c r="U32" s="622"/>
      <c r="V32" s="622"/>
      <c r="W32" s="622"/>
      <c r="X32" s="622"/>
      <c r="Y32" s="623"/>
      <c r="Z32" s="659">
        <v>5.9</v>
      </c>
      <c r="AA32" s="659"/>
      <c r="AB32" s="659"/>
      <c r="AC32" s="659"/>
      <c r="AD32" s="660" t="s">
        <v>133</v>
      </c>
      <c r="AE32" s="660"/>
      <c r="AF32" s="660"/>
      <c r="AG32" s="660"/>
      <c r="AH32" s="660"/>
      <c r="AI32" s="660"/>
      <c r="AJ32" s="660"/>
      <c r="AK32" s="660"/>
      <c r="AL32" s="624" t="s">
        <v>133</v>
      </c>
      <c r="AM32" s="625"/>
      <c r="AN32" s="625"/>
      <c r="AO32" s="661"/>
      <c r="AP32" s="662"/>
      <c r="AQ32" s="663"/>
      <c r="AR32" s="663"/>
      <c r="AS32" s="663"/>
      <c r="AT32" s="694"/>
      <c r="AU32" s="214" t="s">
        <v>318</v>
      </c>
      <c r="AX32" s="618" t="s">
        <v>319</v>
      </c>
      <c r="AY32" s="619"/>
      <c r="AZ32" s="619"/>
      <c r="BA32" s="619"/>
      <c r="BB32" s="619"/>
      <c r="BC32" s="619"/>
      <c r="BD32" s="619"/>
      <c r="BE32" s="619"/>
      <c r="BF32" s="620"/>
      <c r="BG32" s="687">
        <v>99.5</v>
      </c>
      <c r="BH32" s="634"/>
      <c r="BI32" s="634"/>
      <c r="BJ32" s="634"/>
      <c r="BK32" s="634"/>
      <c r="BL32" s="634"/>
      <c r="BM32" s="625">
        <v>99.1</v>
      </c>
      <c r="BN32" s="634"/>
      <c r="BO32" s="634"/>
      <c r="BP32" s="634"/>
      <c r="BQ32" s="657"/>
      <c r="BR32" s="687">
        <v>99.6</v>
      </c>
      <c r="BS32" s="634"/>
      <c r="BT32" s="634"/>
      <c r="BU32" s="634"/>
      <c r="BV32" s="634"/>
      <c r="BW32" s="634"/>
      <c r="BX32" s="625">
        <v>99.2</v>
      </c>
      <c r="BY32" s="634"/>
      <c r="BZ32" s="634"/>
      <c r="CA32" s="634"/>
      <c r="CB32" s="657"/>
      <c r="CD32" s="644"/>
      <c r="CE32" s="645"/>
      <c r="CF32" s="618" t="s">
        <v>320</v>
      </c>
      <c r="CG32" s="619"/>
      <c r="CH32" s="619"/>
      <c r="CI32" s="619"/>
      <c r="CJ32" s="619"/>
      <c r="CK32" s="619"/>
      <c r="CL32" s="619"/>
      <c r="CM32" s="619"/>
      <c r="CN32" s="619"/>
      <c r="CO32" s="619"/>
      <c r="CP32" s="619"/>
      <c r="CQ32" s="620"/>
      <c r="CR32" s="621">
        <v>82</v>
      </c>
      <c r="CS32" s="622"/>
      <c r="CT32" s="622"/>
      <c r="CU32" s="622"/>
      <c r="CV32" s="622"/>
      <c r="CW32" s="622"/>
      <c r="CX32" s="622"/>
      <c r="CY32" s="623"/>
      <c r="CZ32" s="624">
        <v>0</v>
      </c>
      <c r="DA32" s="636"/>
      <c r="DB32" s="636"/>
      <c r="DC32" s="637"/>
      <c r="DD32" s="627">
        <v>82</v>
      </c>
      <c r="DE32" s="622"/>
      <c r="DF32" s="622"/>
      <c r="DG32" s="622"/>
      <c r="DH32" s="622"/>
      <c r="DI32" s="622"/>
      <c r="DJ32" s="622"/>
      <c r="DK32" s="623"/>
      <c r="DL32" s="627">
        <v>82</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321</v>
      </c>
      <c r="C33" s="619"/>
      <c r="D33" s="619"/>
      <c r="E33" s="619"/>
      <c r="F33" s="619"/>
      <c r="G33" s="619"/>
      <c r="H33" s="619"/>
      <c r="I33" s="619"/>
      <c r="J33" s="619"/>
      <c r="K33" s="619"/>
      <c r="L33" s="619"/>
      <c r="M33" s="619"/>
      <c r="N33" s="619"/>
      <c r="O33" s="619"/>
      <c r="P33" s="619"/>
      <c r="Q33" s="620"/>
      <c r="R33" s="621">
        <v>159782</v>
      </c>
      <c r="S33" s="622"/>
      <c r="T33" s="622"/>
      <c r="U33" s="622"/>
      <c r="V33" s="622"/>
      <c r="W33" s="622"/>
      <c r="X33" s="622"/>
      <c r="Y33" s="623"/>
      <c r="Z33" s="659">
        <v>0.9</v>
      </c>
      <c r="AA33" s="659"/>
      <c r="AB33" s="659"/>
      <c r="AC33" s="659"/>
      <c r="AD33" s="660">
        <v>34347</v>
      </c>
      <c r="AE33" s="660"/>
      <c r="AF33" s="660"/>
      <c r="AG33" s="660"/>
      <c r="AH33" s="660"/>
      <c r="AI33" s="660"/>
      <c r="AJ33" s="660"/>
      <c r="AK33" s="660"/>
      <c r="AL33" s="624">
        <v>0.4</v>
      </c>
      <c r="AM33" s="625"/>
      <c r="AN33" s="625"/>
      <c r="AO33" s="661"/>
      <c r="AP33" s="664"/>
      <c r="AQ33" s="665"/>
      <c r="AR33" s="665"/>
      <c r="AS33" s="665"/>
      <c r="AT33" s="695"/>
      <c r="AU33" s="219"/>
      <c r="AV33" s="219"/>
      <c r="AW33" s="219"/>
      <c r="AX33" s="602" t="s">
        <v>322</v>
      </c>
      <c r="AY33" s="603"/>
      <c r="AZ33" s="603"/>
      <c r="BA33" s="603"/>
      <c r="BB33" s="603"/>
      <c r="BC33" s="603"/>
      <c r="BD33" s="603"/>
      <c r="BE33" s="603"/>
      <c r="BF33" s="604"/>
      <c r="BG33" s="682">
        <v>98.9</v>
      </c>
      <c r="BH33" s="606"/>
      <c r="BI33" s="606"/>
      <c r="BJ33" s="606"/>
      <c r="BK33" s="606"/>
      <c r="BL33" s="606"/>
      <c r="BM33" s="652">
        <v>96.4</v>
      </c>
      <c r="BN33" s="606"/>
      <c r="BO33" s="606"/>
      <c r="BP33" s="606"/>
      <c r="BQ33" s="669"/>
      <c r="BR33" s="682">
        <v>98.7</v>
      </c>
      <c r="BS33" s="606"/>
      <c r="BT33" s="606"/>
      <c r="BU33" s="606"/>
      <c r="BV33" s="606"/>
      <c r="BW33" s="606"/>
      <c r="BX33" s="652">
        <v>96.1</v>
      </c>
      <c r="BY33" s="606"/>
      <c r="BZ33" s="606"/>
      <c r="CA33" s="606"/>
      <c r="CB33" s="669"/>
      <c r="CD33" s="618" t="s">
        <v>323</v>
      </c>
      <c r="CE33" s="619"/>
      <c r="CF33" s="619"/>
      <c r="CG33" s="619"/>
      <c r="CH33" s="619"/>
      <c r="CI33" s="619"/>
      <c r="CJ33" s="619"/>
      <c r="CK33" s="619"/>
      <c r="CL33" s="619"/>
      <c r="CM33" s="619"/>
      <c r="CN33" s="619"/>
      <c r="CO33" s="619"/>
      <c r="CP33" s="619"/>
      <c r="CQ33" s="620"/>
      <c r="CR33" s="621">
        <v>6981727</v>
      </c>
      <c r="CS33" s="634"/>
      <c r="CT33" s="634"/>
      <c r="CU33" s="634"/>
      <c r="CV33" s="634"/>
      <c r="CW33" s="634"/>
      <c r="CX33" s="634"/>
      <c r="CY33" s="635"/>
      <c r="CZ33" s="624">
        <v>43.6</v>
      </c>
      <c r="DA33" s="636"/>
      <c r="DB33" s="636"/>
      <c r="DC33" s="637"/>
      <c r="DD33" s="627">
        <v>3846598</v>
      </c>
      <c r="DE33" s="634"/>
      <c r="DF33" s="634"/>
      <c r="DG33" s="634"/>
      <c r="DH33" s="634"/>
      <c r="DI33" s="634"/>
      <c r="DJ33" s="634"/>
      <c r="DK33" s="635"/>
      <c r="DL33" s="627">
        <v>3014614</v>
      </c>
      <c r="DM33" s="634"/>
      <c r="DN33" s="634"/>
      <c r="DO33" s="634"/>
      <c r="DP33" s="634"/>
      <c r="DQ33" s="634"/>
      <c r="DR33" s="634"/>
      <c r="DS33" s="634"/>
      <c r="DT33" s="634"/>
      <c r="DU33" s="634"/>
      <c r="DV33" s="635"/>
      <c r="DW33" s="624">
        <v>31.3</v>
      </c>
      <c r="DX33" s="636"/>
      <c r="DY33" s="636"/>
      <c r="DZ33" s="636"/>
      <c r="EA33" s="636"/>
      <c r="EB33" s="636"/>
      <c r="EC33" s="648"/>
    </row>
    <row r="34" spans="2:133" ht="11.25" customHeight="1" x14ac:dyDescent="0.2">
      <c r="B34" s="618" t="s">
        <v>324</v>
      </c>
      <c r="C34" s="619"/>
      <c r="D34" s="619"/>
      <c r="E34" s="619"/>
      <c r="F34" s="619"/>
      <c r="G34" s="619"/>
      <c r="H34" s="619"/>
      <c r="I34" s="619"/>
      <c r="J34" s="619"/>
      <c r="K34" s="619"/>
      <c r="L34" s="619"/>
      <c r="M34" s="619"/>
      <c r="N34" s="619"/>
      <c r="O34" s="619"/>
      <c r="P34" s="619"/>
      <c r="Q34" s="620"/>
      <c r="R34" s="621">
        <v>989078</v>
      </c>
      <c r="S34" s="622"/>
      <c r="T34" s="622"/>
      <c r="U34" s="622"/>
      <c r="V34" s="622"/>
      <c r="W34" s="622"/>
      <c r="X34" s="622"/>
      <c r="Y34" s="623"/>
      <c r="Z34" s="659">
        <v>5.9</v>
      </c>
      <c r="AA34" s="659"/>
      <c r="AB34" s="659"/>
      <c r="AC34" s="659"/>
      <c r="AD34" s="660" t="s">
        <v>181</v>
      </c>
      <c r="AE34" s="660"/>
      <c r="AF34" s="660"/>
      <c r="AG34" s="660"/>
      <c r="AH34" s="660"/>
      <c r="AI34" s="660"/>
      <c r="AJ34" s="660"/>
      <c r="AK34" s="660"/>
      <c r="AL34" s="624" t="s">
        <v>133</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2768757</v>
      </c>
      <c r="CS34" s="622"/>
      <c r="CT34" s="622"/>
      <c r="CU34" s="622"/>
      <c r="CV34" s="622"/>
      <c r="CW34" s="622"/>
      <c r="CX34" s="622"/>
      <c r="CY34" s="623"/>
      <c r="CZ34" s="624">
        <v>17.3</v>
      </c>
      <c r="DA34" s="636"/>
      <c r="DB34" s="636"/>
      <c r="DC34" s="637"/>
      <c r="DD34" s="627">
        <v>1227508</v>
      </c>
      <c r="DE34" s="622"/>
      <c r="DF34" s="622"/>
      <c r="DG34" s="622"/>
      <c r="DH34" s="622"/>
      <c r="DI34" s="622"/>
      <c r="DJ34" s="622"/>
      <c r="DK34" s="623"/>
      <c r="DL34" s="627">
        <v>1069239</v>
      </c>
      <c r="DM34" s="622"/>
      <c r="DN34" s="622"/>
      <c r="DO34" s="622"/>
      <c r="DP34" s="622"/>
      <c r="DQ34" s="622"/>
      <c r="DR34" s="622"/>
      <c r="DS34" s="622"/>
      <c r="DT34" s="622"/>
      <c r="DU34" s="622"/>
      <c r="DV34" s="623"/>
      <c r="DW34" s="624">
        <v>11.1</v>
      </c>
      <c r="DX34" s="636"/>
      <c r="DY34" s="636"/>
      <c r="DZ34" s="636"/>
      <c r="EA34" s="636"/>
      <c r="EB34" s="636"/>
      <c r="EC34" s="648"/>
    </row>
    <row r="35" spans="2:133" ht="11.25" customHeight="1" x14ac:dyDescent="0.2">
      <c r="B35" s="618" t="s">
        <v>326</v>
      </c>
      <c r="C35" s="619"/>
      <c r="D35" s="619"/>
      <c r="E35" s="619"/>
      <c r="F35" s="619"/>
      <c r="G35" s="619"/>
      <c r="H35" s="619"/>
      <c r="I35" s="619"/>
      <c r="J35" s="619"/>
      <c r="K35" s="619"/>
      <c r="L35" s="619"/>
      <c r="M35" s="619"/>
      <c r="N35" s="619"/>
      <c r="O35" s="619"/>
      <c r="P35" s="619"/>
      <c r="Q35" s="620"/>
      <c r="R35" s="621">
        <v>398652</v>
      </c>
      <c r="S35" s="622"/>
      <c r="T35" s="622"/>
      <c r="U35" s="622"/>
      <c r="V35" s="622"/>
      <c r="W35" s="622"/>
      <c r="X35" s="622"/>
      <c r="Y35" s="623"/>
      <c r="Z35" s="659">
        <v>2.4</v>
      </c>
      <c r="AA35" s="659"/>
      <c r="AB35" s="659"/>
      <c r="AC35" s="659"/>
      <c r="AD35" s="660" t="s">
        <v>181</v>
      </c>
      <c r="AE35" s="660"/>
      <c r="AF35" s="660"/>
      <c r="AG35" s="660"/>
      <c r="AH35" s="660"/>
      <c r="AI35" s="660"/>
      <c r="AJ35" s="660"/>
      <c r="AK35" s="660"/>
      <c r="AL35" s="624" t="s">
        <v>133</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86105</v>
      </c>
      <c r="CS35" s="634"/>
      <c r="CT35" s="634"/>
      <c r="CU35" s="634"/>
      <c r="CV35" s="634"/>
      <c r="CW35" s="634"/>
      <c r="CX35" s="634"/>
      <c r="CY35" s="635"/>
      <c r="CZ35" s="624">
        <v>0.5</v>
      </c>
      <c r="DA35" s="636"/>
      <c r="DB35" s="636"/>
      <c r="DC35" s="637"/>
      <c r="DD35" s="627">
        <v>65028</v>
      </c>
      <c r="DE35" s="634"/>
      <c r="DF35" s="634"/>
      <c r="DG35" s="634"/>
      <c r="DH35" s="634"/>
      <c r="DI35" s="634"/>
      <c r="DJ35" s="634"/>
      <c r="DK35" s="635"/>
      <c r="DL35" s="627">
        <v>65028</v>
      </c>
      <c r="DM35" s="634"/>
      <c r="DN35" s="634"/>
      <c r="DO35" s="634"/>
      <c r="DP35" s="634"/>
      <c r="DQ35" s="634"/>
      <c r="DR35" s="634"/>
      <c r="DS35" s="634"/>
      <c r="DT35" s="634"/>
      <c r="DU35" s="634"/>
      <c r="DV35" s="635"/>
      <c r="DW35" s="624">
        <v>0.7</v>
      </c>
      <c r="DX35" s="636"/>
      <c r="DY35" s="636"/>
      <c r="DZ35" s="636"/>
      <c r="EA35" s="636"/>
      <c r="EB35" s="636"/>
      <c r="EC35" s="648"/>
    </row>
    <row r="36" spans="2:133" ht="11.25" customHeight="1" x14ac:dyDescent="0.2">
      <c r="B36" s="618" t="s">
        <v>330</v>
      </c>
      <c r="C36" s="619"/>
      <c r="D36" s="619"/>
      <c r="E36" s="619"/>
      <c r="F36" s="619"/>
      <c r="G36" s="619"/>
      <c r="H36" s="619"/>
      <c r="I36" s="619"/>
      <c r="J36" s="619"/>
      <c r="K36" s="619"/>
      <c r="L36" s="619"/>
      <c r="M36" s="619"/>
      <c r="N36" s="619"/>
      <c r="O36" s="619"/>
      <c r="P36" s="619"/>
      <c r="Q36" s="620"/>
      <c r="R36" s="621">
        <v>876606</v>
      </c>
      <c r="S36" s="622"/>
      <c r="T36" s="622"/>
      <c r="U36" s="622"/>
      <c r="V36" s="622"/>
      <c r="W36" s="622"/>
      <c r="X36" s="622"/>
      <c r="Y36" s="623"/>
      <c r="Z36" s="659">
        <v>5.2</v>
      </c>
      <c r="AA36" s="659"/>
      <c r="AB36" s="659"/>
      <c r="AC36" s="659"/>
      <c r="AD36" s="660" t="s">
        <v>133</v>
      </c>
      <c r="AE36" s="660"/>
      <c r="AF36" s="660"/>
      <c r="AG36" s="660"/>
      <c r="AH36" s="660"/>
      <c r="AI36" s="660"/>
      <c r="AJ36" s="660"/>
      <c r="AK36" s="660"/>
      <c r="AL36" s="624" t="s">
        <v>133</v>
      </c>
      <c r="AM36" s="625"/>
      <c r="AN36" s="625"/>
      <c r="AO36" s="661"/>
      <c r="AP36" s="222"/>
      <c r="AQ36" s="670" t="s">
        <v>331</v>
      </c>
      <c r="AR36" s="671"/>
      <c r="AS36" s="671"/>
      <c r="AT36" s="671"/>
      <c r="AU36" s="671"/>
      <c r="AV36" s="671"/>
      <c r="AW36" s="671"/>
      <c r="AX36" s="671"/>
      <c r="AY36" s="672"/>
      <c r="AZ36" s="676">
        <v>2067711</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32369</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2113326</v>
      </c>
      <c r="CS36" s="622"/>
      <c r="CT36" s="622"/>
      <c r="CU36" s="622"/>
      <c r="CV36" s="622"/>
      <c r="CW36" s="622"/>
      <c r="CX36" s="622"/>
      <c r="CY36" s="623"/>
      <c r="CZ36" s="624">
        <v>13.2</v>
      </c>
      <c r="DA36" s="636"/>
      <c r="DB36" s="636"/>
      <c r="DC36" s="637"/>
      <c r="DD36" s="627">
        <v>1239074</v>
      </c>
      <c r="DE36" s="622"/>
      <c r="DF36" s="622"/>
      <c r="DG36" s="622"/>
      <c r="DH36" s="622"/>
      <c r="DI36" s="622"/>
      <c r="DJ36" s="622"/>
      <c r="DK36" s="623"/>
      <c r="DL36" s="627">
        <v>910703</v>
      </c>
      <c r="DM36" s="622"/>
      <c r="DN36" s="622"/>
      <c r="DO36" s="622"/>
      <c r="DP36" s="622"/>
      <c r="DQ36" s="622"/>
      <c r="DR36" s="622"/>
      <c r="DS36" s="622"/>
      <c r="DT36" s="622"/>
      <c r="DU36" s="622"/>
      <c r="DV36" s="623"/>
      <c r="DW36" s="624">
        <v>9.5</v>
      </c>
      <c r="DX36" s="636"/>
      <c r="DY36" s="636"/>
      <c r="DZ36" s="636"/>
      <c r="EA36" s="636"/>
      <c r="EB36" s="636"/>
      <c r="EC36" s="648"/>
    </row>
    <row r="37" spans="2:133" ht="11.25" customHeight="1" x14ac:dyDescent="0.2">
      <c r="B37" s="618" t="s">
        <v>334</v>
      </c>
      <c r="C37" s="619"/>
      <c r="D37" s="619"/>
      <c r="E37" s="619"/>
      <c r="F37" s="619"/>
      <c r="G37" s="619"/>
      <c r="H37" s="619"/>
      <c r="I37" s="619"/>
      <c r="J37" s="619"/>
      <c r="K37" s="619"/>
      <c r="L37" s="619"/>
      <c r="M37" s="619"/>
      <c r="N37" s="619"/>
      <c r="O37" s="619"/>
      <c r="P37" s="619"/>
      <c r="Q37" s="620"/>
      <c r="R37" s="621">
        <v>226780</v>
      </c>
      <c r="S37" s="622"/>
      <c r="T37" s="622"/>
      <c r="U37" s="622"/>
      <c r="V37" s="622"/>
      <c r="W37" s="622"/>
      <c r="X37" s="622"/>
      <c r="Y37" s="623"/>
      <c r="Z37" s="659">
        <v>1.3</v>
      </c>
      <c r="AA37" s="659"/>
      <c r="AB37" s="659"/>
      <c r="AC37" s="659"/>
      <c r="AD37" s="660">
        <v>71169</v>
      </c>
      <c r="AE37" s="660"/>
      <c r="AF37" s="660"/>
      <c r="AG37" s="660"/>
      <c r="AH37" s="660"/>
      <c r="AI37" s="660"/>
      <c r="AJ37" s="660"/>
      <c r="AK37" s="660"/>
      <c r="AL37" s="624">
        <v>0.7</v>
      </c>
      <c r="AM37" s="625"/>
      <c r="AN37" s="625"/>
      <c r="AO37" s="661"/>
      <c r="AQ37" s="654" t="s">
        <v>335</v>
      </c>
      <c r="AR37" s="655"/>
      <c r="AS37" s="655"/>
      <c r="AT37" s="655"/>
      <c r="AU37" s="655"/>
      <c r="AV37" s="655"/>
      <c r="AW37" s="655"/>
      <c r="AX37" s="655"/>
      <c r="AY37" s="656"/>
      <c r="AZ37" s="621">
        <v>303648</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-132062</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289218</v>
      </c>
      <c r="CS37" s="634"/>
      <c r="CT37" s="634"/>
      <c r="CU37" s="634"/>
      <c r="CV37" s="634"/>
      <c r="CW37" s="634"/>
      <c r="CX37" s="634"/>
      <c r="CY37" s="635"/>
      <c r="CZ37" s="624">
        <v>1.8</v>
      </c>
      <c r="DA37" s="636"/>
      <c r="DB37" s="636"/>
      <c r="DC37" s="637"/>
      <c r="DD37" s="627">
        <v>279390</v>
      </c>
      <c r="DE37" s="634"/>
      <c r="DF37" s="634"/>
      <c r="DG37" s="634"/>
      <c r="DH37" s="634"/>
      <c r="DI37" s="634"/>
      <c r="DJ37" s="634"/>
      <c r="DK37" s="635"/>
      <c r="DL37" s="627">
        <v>279390</v>
      </c>
      <c r="DM37" s="634"/>
      <c r="DN37" s="634"/>
      <c r="DO37" s="634"/>
      <c r="DP37" s="634"/>
      <c r="DQ37" s="634"/>
      <c r="DR37" s="634"/>
      <c r="DS37" s="634"/>
      <c r="DT37" s="634"/>
      <c r="DU37" s="634"/>
      <c r="DV37" s="635"/>
      <c r="DW37" s="624">
        <v>2.9</v>
      </c>
      <c r="DX37" s="636"/>
      <c r="DY37" s="636"/>
      <c r="DZ37" s="636"/>
      <c r="EA37" s="636"/>
      <c r="EB37" s="636"/>
      <c r="EC37" s="648"/>
    </row>
    <row r="38" spans="2:133" ht="11.25" customHeight="1" x14ac:dyDescent="0.2">
      <c r="B38" s="618" t="s">
        <v>338</v>
      </c>
      <c r="C38" s="619"/>
      <c r="D38" s="619"/>
      <c r="E38" s="619"/>
      <c r="F38" s="619"/>
      <c r="G38" s="619"/>
      <c r="H38" s="619"/>
      <c r="I38" s="619"/>
      <c r="J38" s="619"/>
      <c r="K38" s="619"/>
      <c r="L38" s="619"/>
      <c r="M38" s="619"/>
      <c r="N38" s="619"/>
      <c r="O38" s="619"/>
      <c r="P38" s="619"/>
      <c r="Q38" s="620"/>
      <c r="R38" s="621">
        <v>887519</v>
      </c>
      <c r="S38" s="622"/>
      <c r="T38" s="622"/>
      <c r="U38" s="622"/>
      <c r="V38" s="622"/>
      <c r="W38" s="622"/>
      <c r="X38" s="622"/>
      <c r="Y38" s="623"/>
      <c r="Z38" s="659">
        <v>5.3</v>
      </c>
      <c r="AA38" s="659"/>
      <c r="AB38" s="659"/>
      <c r="AC38" s="659"/>
      <c r="AD38" s="660" t="s">
        <v>133</v>
      </c>
      <c r="AE38" s="660"/>
      <c r="AF38" s="660"/>
      <c r="AG38" s="660"/>
      <c r="AH38" s="660"/>
      <c r="AI38" s="660"/>
      <c r="AJ38" s="660"/>
      <c r="AK38" s="660"/>
      <c r="AL38" s="624" t="s">
        <v>133</v>
      </c>
      <c r="AM38" s="625"/>
      <c r="AN38" s="625"/>
      <c r="AO38" s="661"/>
      <c r="AQ38" s="654" t="s">
        <v>339</v>
      </c>
      <c r="AR38" s="655"/>
      <c r="AS38" s="655"/>
      <c r="AT38" s="655"/>
      <c r="AU38" s="655"/>
      <c r="AV38" s="655"/>
      <c r="AW38" s="655"/>
      <c r="AX38" s="655"/>
      <c r="AY38" s="656"/>
      <c r="AZ38" s="621">
        <v>246708</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3865</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1517355</v>
      </c>
      <c r="CS38" s="622"/>
      <c r="CT38" s="622"/>
      <c r="CU38" s="622"/>
      <c r="CV38" s="622"/>
      <c r="CW38" s="622"/>
      <c r="CX38" s="622"/>
      <c r="CY38" s="623"/>
      <c r="CZ38" s="624">
        <v>9.5</v>
      </c>
      <c r="DA38" s="636"/>
      <c r="DB38" s="636"/>
      <c r="DC38" s="637"/>
      <c r="DD38" s="627">
        <v>1220034</v>
      </c>
      <c r="DE38" s="622"/>
      <c r="DF38" s="622"/>
      <c r="DG38" s="622"/>
      <c r="DH38" s="622"/>
      <c r="DI38" s="622"/>
      <c r="DJ38" s="622"/>
      <c r="DK38" s="623"/>
      <c r="DL38" s="627">
        <v>969644</v>
      </c>
      <c r="DM38" s="622"/>
      <c r="DN38" s="622"/>
      <c r="DO38" s="622"/>
      <c r="DP38" s="622"/>
      <c r="DQ38" s="622"/>
      <c r="DR38" s="622"/>
      <c r="DS38" s="622"/>
      <c r="DT38" s="622"/>
      <c r="DU38" s="622"/>
      <c r="DV38" s="623"/>
      <c r="DW38" s="624">
        <v>10.1</v>
      </c>
      <c r="DX38" s="636"/>
      <c r="DY38" s="636"/>
      <c r="DZ38" s="636"/>
      <c r="EA38" s="636"/>
      <c r="EB38" s="636"/>
      <c r="EC38" s="648"/>
    </row>
    <row r="39" spans="2:133" ht="11.25" customHeight="1" x14ac:dyDescent="0.2">
      <c r="B39" s="618" t="s">
        <v>342</v>
      </c>
      <c r="C39" s="619"/>
      <c r="D39" s="619"/>
      <c r="E39" s="619"/>
      <c r="F39" s="619"/>
      <c r="G39" s="619"/>
      <c r="H39" s="619"/>
      <c r="I39" s="619"/>
      <c r="J39" s="619"/>
      <c r="K39" s="619"/>
      <c r="L39" s="619"/>
      <c r="M39" s="619"/>
      <c r="N39" s="619"/>
      <c r="O39" s="619"/>
      <c r="P39" s="619"/>
      <c r="Q39" s="620"/>
      <c r="R39" s="621" t="s">
        <v>133</v>
      </c>
      <c r="S39" s="622"/>
      <c r="T39" s="622"/>
      <c r="U39" s="622"/>
      <c r="V39" s="622"/>
      <c r="W39" s="622"/>
      <c r="X39" s="622"/>
      <c r="Y39" s="623"/>
      <c r="Z39" s="659" t="s">
        <v>133</v>
      </c>
      <c r="AA39" s="659"/>
      <c r="AB39" s="659"/>
      <c r="AC39" s="659"/>
      <c r="AD39" s="660" t="s">
        <v>133</v>
      </c>
      <c r="AE39" s="660"/>
      <c r="AF39" s="660"/>
      <c r="AG39" s="660"/>
      <c r="AH39" s="660"/>
      <c r="AI39" s="660"/>
      <c r="AJ39" s="660"/>
      <c r="AK39" s="660"/>
      <c r="AL39" s="624" t="s">
        <v>133</v>
      </c>
      <c r="AM39" s="625"/>
      <c r="AN39" s="625"/>
      <c r="AO39" s="661"/>
      <c r="AQ39" s="654" t="s">
        <v>343</v>
      </c>
      <c r="AR39" s="655"/>
      <c r="AS39" s="655"/>
      <c r="AT39" s="655"/>
      <c r="AU39" s="655"/>
      <c r="AV39" s="655"/>
      <c r="AW39" s="655"/>
      <c r="AX39" s="655"/>
      <c r="AY39" s="656"/>
      <c r="AZ39" s="621">
        <v>149800</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5795</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424414</v>
      </c>
      <c r="CS39" s="634"/>
      <c r="CT39" s="634"/>
      <c r="CU39" s="634"/>
      <c r="CV39" s="634"/>
      <c r="CW39" s="634"/>
      <c r="CX39" s="634"/>
      <c r="CY39" s="635"/>
      <c r="CZ39" s="624">
        <v>2.6</v>
      </c>
      <c r="DA39" s="636"/>
      <c r="DB39" s="636"/>
      <c r="DC39" s="637"/>
      <c r="DD39" s="627">
        <v>29113</v>
      </c>
      <c r="DE39" s="634"/>
      <c r="DF39" s="634"/>
      <c r="DG39" s="634"/>
      <c r="DH39" s="634"/>
      <c r="DI39" s="634"/>
      <c r="DJ39" s="634"/>
      <c r="DK39" s="635"/>
      <c r="DL39" s="627" t="s">
        <v>133</v>
      </c>
      <c r="DM39" s="634"/>
      <c r="DN39" s="634"/>
      <c r="DO39" s="634"/>
      <c r="DP39" s="634"/>
      <c r="DQ39" s="634"/>
      <c r="DR39" s="634"/>
      <c r="DS39" s="634"/>
      <c r="DT39" s="634"/>
      <c r="DU39" s="634"/>
      <c r="DV39" s="635"/>
      <c r="DW39" s="624" t="s">
        <v>133</v>
      </c>
      <c r="DX39" s="636"/>
      <c r="DY39" s="636"/>
      <c r="DZ39" s="636"/>
      <c r="EA39" s="636"/>
      <c r="EB39" s="636"/>
      <c r="EC39" s="648"/>
    </row>
    <row r="40" spans="2:133" ht="11.25" customHeight="1" x14ac:dyDescent="0.2">
      <c r="B40" s="618" t="s">
        <v>346</v>
      </c>
      <c r="C40" s="619"/>
      <c r="D40" s="619"/>
      <c r="E40" s="619"/>
      <c r="F40" s="619"/>
      <c r="G40" s="619"/>
      <c r="H40" s="619"/>
      <c r="I40" s="619"/>
      <c r="J40" s="619"/>
      <c r="K40" s="619"/>
      <c r="L40" s="619"/>
      <c r="M40" s="619"/>
      <c r="N40" s="619"/>
      <c r="O40" s="619"/>
      <c r="P40" s="619"/>
      <c r="Q40" s="620"/>
      <c r="R40" s="621">
        <v>83619</v>
      </c>
      <c r="S40" s="622"/>
      <c r="T40" s="622"/>
      <c r="U40" s="622"/>
      <c r="V40" s="622"/>
      <c r="W40" s="622"/>
      <c r="X40" s="622"/>
      <c r="Y40" s="623"/>
      <c r="Z40" s="659">
        <v>0.5</v>
      </c>
      <c r="AA40" s="659"/>
      <c r="AB40" s="659"/>
      <c r="AC40" s="659"/>
      <c r="AD40" s="660" t="s">
        <v>181</v>
      </c>
      <c r="AE40" s="660"/>
      <c r="AF40" s="660"/>
      <c r="AG40" s="660"/>
      <c r="AH40" s="660"/>
      <c r="AI40" s="660"/>
      <c r="AJ40" s="660"/>
      <c r="AK40" s="660"/>
      <c r="AL40" s="624" t="s">
        <v>181</v>
      </c>
      <c r="AM40" s="625"/>
      <c r="AN40" s="625"/>
      <c r="AO40" s="661"/>
      <c r="AQ40" s="654" t="s">
        <v>347</v>
      </c>
      <c r="AR40" s="655"/>
      <c r="AS40" s="655"/>
      <c r="AT40" s="655"/>
      <c r="AU40" s="655"/>
      <c r="AV40" s="655"/>
      <c r="AW40" s="655"/>
      <c r="AX40" s="655"/>
      <c r="AY40" s="656"/>
      <c r="AZ40" s="621">
        <v>21794</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75</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71770</v>
      </c>
      <c r="CS40" s="622"/>
      <c r="CT40" s="622"/>
      <c r="CU40" s="622"/>
      <c r="CV40" s="622"/>
      <c r="CW40" s="622"/>
      <c r="CX40" s="622"/>
      <c r="CY40" s="623"/>
      <c r="CZ40" s="624">
        <v>0.4</v>
      </c>
      <c r="DA40" s="636"/>
      <c r="DB40" s="636"/>
      <c r="DC40" s="637"/>
      <c r="DD40" s="627">
        <v>65841</v>
      </c>
      <c r="DE40" s="622"/>
      <c r="DF40" s="622"/>
      <c r="DG40" s="622"/>
      <c r="DH40" s="622"/>
      <c r="DI40" s="622"/>
      <c r="DJ40" s="622"/>
      <c r="DK40" s="623"/>
      <c r="DL40" s="627" t="s">
        <v>181</v>
      </c>
      <c r="DM40" s="622"/>
      <c r="DN40" s="622"/>
      <c r="DO40" s="622"/>
      <c r="DP40" s="622"/>
      <c r="DQ40" s="622"/>
      <c r="DR40" s="622"/>
      <c r="DS40" s="622"/>
      <c r="DT40" s="622"/>
      <c r="DU40" s="622"/>
      <c r="DV40" s="623"/>
      <c r="DW40" s="624" t="s">
        <v>181</v>
      </c>
      <c r="DX40" s="636"/>
      <c r="DY40" s="636"/>
      <c r="DZ40" s="636"/>
      <c r="EA40" s="636"/>
      <c r="EB40" s="636"/>
      <c r="EC40" s="648"/>
    </row>
    <row r="41" spans="2:133" ht="11.25" customHeight="1" x14ac:dyDescent="0.2">
      <c r="B41" s="602" t="s">
        <v>351</v>
      </c>
      <c r="C41" s="603"/>
      <c r="D41" s="603"/>
      <c r="E41" s="603"/>
      <c r="F41" s="603"/>
      <c r="G41" s="603"/>
      <c r="H41" s="603"/>
      <c r="I41" s="603"/>
      <c r="J41" s="603"/>
      <c r="K41" s="603"/>
      <c r="L41" s="603"/>
      <c r="M41" s="603"/>
      <c r="N41" s="603"/>
      <c r="O41" s="603"/>
      <c r="P41" s="603"/>
      <c r="Q41" s="604"/>
      <c r="R41" s="605">
        <v>16828985</v>
      </c>
      <c r="S41" s="646"/>
      <c r="T41" s="646"/>
      <c r="U41" s="646"/>
      <c r="V41" s="646"/>
      <c r="W41" s="646"/>
      <c r="X41" s="646"/>
      <c r="Y41" s="649"/>
      <c r="Z41" s="650">
        <v>100</v>
      </c>
      <c r="AA41" s="650"/>
      <c r="AB41" s="650"/>
      <c r="AC41" s="650"/>
      <c r="AD41" s="651">
        <v>9534839</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374455</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133</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133</v>
      </c>
      <c r="CS41" s="634"/>
      <c r="CT41" s="634"/>
      <c r="CU41" s="634"/>
      <c r="CV41" s="634"/>
      <c r="CW41" s="634"/>
      <c r="CX41" s="634"/>
      <c r="CY41" s="635"/>
      <c r="CZ41" s="624" t="s">
        <v>133</v>
      </c>
      <c r="DA41" s="636"/>
      <c r="DB41" s="636"/>
      <c r="DC41" s="637"/>
      <c r="DD41" s="627" t="s">
        <v>181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355</v>
      </c>
      <c r="AR42" s="667"/>
      <c r="AS42" s="667"/>
      <c r="AT42" s="667"/>
      <c r="AU42" s="667"/>
      <c r="AV42" s="667"/>
      <c r="AW42" s="667"/>
      <c r="AX42" s="667"/>
      <c r="AY42" s="668"/>
      <c r="AZ42" s="605">
        <v>971306</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386</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1613254</v>
      </c>
      <c r="CS42" s="634"/>
      <c r="CT42" s="634"/>
      <c r="CU42" s="634"/>
      <c r="CV42" s="634"/>
      <c r="CW42" s="634"/>
      <c r="CX42" s="634"/>
      <c r="CY42" s="635"/>
      <c r="CZ42" s="624">
        <v>10.1</v>
      </c>
      <c r="DA42" s="636"/>
      <c r="DB42" s="636"/>
      <c r="DC42" s="637"/>
      <c r="DD42" s="627">
        <v>561069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358</v>
      </c>
      <c r="CD43" s="618" t="s">
        <v>359</v>
      </c>
      <c r="CE43" s="619"/>
      <c r="CF43" s="619"/>
      <c r="CG43" s="619"/>
      <c r="CH43" s="619"/>
      <c r="CI43" s="619"/>
      <c r="CJ43" s="619"/>
      <c r="CK43" s="619"/>
      <c r="CL43" s="619"/>
      <c r="CM43" s="619"/>
      <c r="CN43" s="619"/>
      <c r="CO43" s="619"/>
      <c r="CP43" s="619"/>
      <c r="CQ43" s="620"/>
      <c r="CR43" s="621">
        <v>41228</v>
      </c>
      <c r="CS43" s="634"/>
      <c r="CT43" s="634"/>
      <c r="CU43" s="634"/>
      <c r="CV43" s="634"/>
      <c r="CW43" s="634"/>
      <c r="CX43" s="634"/>
      <c r="CY43" s="635"/>
      <c r="CZ43" s="624">
        <v>0.3</v>
      </c>
      <c r="DA43" s="636"/>
      <c r="DB43" s="636"/>
      <c r="DC43" s="637"/>
      <c r="DD43" s="627">
        <v>31896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1486875</v>
      </c>
      <c r="CS44" s="622"/>
      <c r="CT44" s="622"/>
      <c r="CU44" s="622"/>
      <c r="CV44" s="622"/>
      <c r="CW44" s="622"/>
      <c r="CX44" s="622"/>
      <c r="CY44" s="623"/>
      <c r="CZ44" s="624">
        <v>9.3000000000000007</v>
      </c>
      <c r="DA44" s="625"/>
      <c r="DB44" s="625"/>
      <c r="DC44" s="626"/>
      <c r="DD44" s="627">
        <v>558908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456499</v>
      </c>
      <c r="CS45" s="634"/>
      <c r="CT45" s="634"/>
      <c r="CU45" s="634"/>
      <c r="CV45" s="634"/>
      <c r="CW45" s="634"/>
      <c r="CX45" s="634"/>
      <c r="CY45" s="635"/>
      <c r="CZ45" s="624">
        <v>2.8</v>
      </c>
      <c r="DA45" s="636"/>
      <c r="DB45" s="636"/>
      <c r="DC45" s="637"/>
      <c r="DD45" s="627">
        <v>37416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364</v>
      </c>
      <c r="CG46" s="619"/>
      <c r="CH46" s="619"/>
      <c r="CI46" s="619"/>
      <c r="CJ46" s="619"/>
      <c r="CK46" s="619"/>
      <c r="CL46" s="619"/>
      <c r="CM46" s="619"/>
      <c r="CN46" s="619"/>
      <c r="CO46" s="619"/>
      <c r="CP46" s="619"/>
      <c r="CQ46" s="620"/>
      <c r="CR46" s="621">
        <v>875816</v>
      </c>
      <c r="CS46" s="622"/>
      <c r="CT46" s="622"/>
      <c r="CU46" s="622"/>
      <c r="CV46" s="622"/>
      <c r="CW46" s="622"/>
      <c r="CX46" s="622"/>
      <c r="CY46" s="623"/>
      <c r="CZ46" s="624">
        <v>5.5</v>
      </c>
      <c r="DA46" s="625"/>
      <c r="DB46" s="625"/>
      <c r="DC46" s="626"/>
      <c r="DD46" s="627">
        <v>425432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365</v>
      </c>
      <c r="CG47" s="619"/>
      <c r="CH47" s="619"/>
      <c r="CI47" s="619"/>
      <c r="CJ47" s="619"/>
      <c r="CK47" s="619"/>
      <c r="CL47" s="619"/>
      <c r="CM47" s="619"/>
      <c r="CN47" s="619"/>
      <c r="CO47" s="619"/>
      <c r="CP47" s="619"/>
      <c r="CQ47" s="620"/>
      <c r="CR47" s="621">
        <v>126379</v>
      </c>
      <c r="CS47" s="634"/>
      <c r="CT47" s="634"/>
      <c r="CU47" s="634"/>
      <c r="CV47" s="634"/>
      <c r="CW47" s="634"/>
      <c r="CX47" s="634"/>
      <c r="CY47" s="635"/>
      <c r="CZ47" s="624">
        <v>0.8</v>
      </c>
      <c r="DA47" s="636"/>
      <c r="DB47" s="636"/>
      <c r="DC47" s="637"/>
      <c r="DD47" s="627">
        <v>2161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366</v>
      </c>
      <c r="CG48" s="619"/>
      <c r="CH48" s="619"/>
      <c r="CI48" s="619"/>
      <c r="CJ48" s="619"/>
      <c r="CK48" s="619"/>
      <c r="CL48" s="619"/>
      <c r="CM48" s="619"/>
      <c r="CN48" s="619"/>
      <c r="CO48" s="619"/>
      <c r="CP48" s="619"/>
      <c r="CQ48" s="620"/>
      <c r="CR48" s="621" t="s">
        <v>181</v>
      </c>
      <c r="CS48" s="622"/>
      <c r="CT48" s="622"/>
      <c r="CU48" s="622"/>
      <c r="CV48" s="622"/>
      <c r="CW48" s="622"/>
      <c r="CX48" s="622"/>
      <c r="CY48" s="623"/>
      <c r="CZ48" s="624" t="s">
        <v>181</v>
      </c>
      <c r="DA48" s="625"/>
      <c r="DB48" s="625"/>
      <c r="DC48" s="626"/>
      <c r="DD48" s="627" t="s">
        <v>181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367</v>
      </c>
      <c r="CE49" s="603"/>
      <c r="CF49" s="603"/>
      <c r="CG49" s="603"/>
      <c r="CH49" s="603"/>
      <c r="CI49" s="603"/>
      <c r="CJ49" s="603"/>
      <c r="CK49" s="603"/>
      <c r="CL49" s="603"/>
      <c r="CM49" s="603"/>
      <c r="CN49" s="603"/>
      <c r="CO49" s="603"/>
      <c r="CP49" s="603"/>
      <c r="CQ49" s="604"/>
      <c r="CR49" s="605">
        <v>16023287</v>
      </c>
      <c r="CS49" s="606"/>
      <c r="CT49" s="606"/>
      <c r="CU49" s="606"/>
      <c r="CV49" s="606"/>
      <c r="CW49" s="606"/>
      <c r="CX49" s="606"/>
      <c r="CY49" s="607"/>
      <c r="CZ49" s="608">
        <v>100</v>
      </c>
      <c r="DA49" s="609"/>
      <c r="DB49" s="609"/>
      <c r="DC49" s="610"/>
      <c r="DD49" s="611">
        <v>10402560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7harxBzFKXELL5fBYFwBS77QgY5yqFzROruDtNzp5zAURqpPmYh81kp1pT3qBJ2AYfImzGfYC6T4npdo7Ickw==" saltValue="dHBnteWfwMQYaXvz5D+v2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2" sqref="A2:BI2"/>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390</v>
      </c>
      <c r="C7" s="1048"/>
      <c r="D7" s="1048"/>
      <c r="E7" s="1048"/>
      <c r="F7" s="1048"/>
      <c r="G7" s="1048"/>
      <c r="H7" s="1048"/>
      <c r="I7" s="1048"/>
      <c r="J7" s="1048"/>
      <c r="K7" s="1048"/>
      <c r="L7" s="1048"/>
      <c r="M7" s="1048"/>
      <c r="N7" s="1048"/>
      <c r="O7" s="1048"/>
      <c r="P7" s="1049"/>
      <c r="Q7" s="1102">
        <v>16777</v>
      </c>
      <c r="R7" s="1103"/>
      <c r="S7" s="1103"/>
      <c r="T7" s="1103"/>
      <c r="U7" s="1103"/>
      <c r="V7" s="1103">
        <v>15977</v>
      </c>
      <c r="W7" s="1103"/>
      <c r="X7" s="1103"/>
      <c r="Y7" s="1103"/>
      <c r="Z7" s="1103"/>
      <c r="AA7" s="1103">
        <v>800</v>
      </c>
      <c r="AB7" s="1103"/>
      <c r="AC7" s="1103"/>
      <c r="AD7" s="1103"/>
      <c r="AE7" s="1104"/>
      <c r="AF7" s="1105">
        <v>695</v>
      </c>
      <c r="AG7" s="1106"/>
      <c r="AH7" s="1106"/>
      <c r="AI7" s="1106"/>
      <c r="AJ7" s="1107"/>
      <c r="AK7" s="1108">
        <v>399</v>
      </c>
      <c r="AL7" s="1109"/>
      <c r="AM7" s="1109"/>
      <c r="AN7" s="1109"/>
      <c r="AO7" s="1109"/>
      <c r="AP7" s="1109">
        <v>15480</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597</v>
      </c>
      <c r="BT7" s="1100"/>
      <c r="BU7" s="1100"/>
      <c r="BV7" s="1100"/>
      <c r="BW7" s="1100"/>
      <c r="BX7" s="1100"/>
      <c r="BY7" s="1100"/>
      <c r="BZ7" s="1100"/>
      <c r="CA7" s="1100"/>
      <c r="CB7" s="1100"/>
      <c r="CC7" s="1100"/>
      <c r="CD7" s="1100"/>
      <c r="CE7" s="1100"/>
      <c r="CF7" s="1100"/>
      <c r="CG7" s="1112"/>
      <c r="CH7" s="1096">
        <v>0</v>
      </c>
      <c r="CI7" s="1097"/>
      <c r="CJ7" s="1097"/>
      <c r="CK7" s="1097"/>
      <c r="CL7" s="1098"/>
      <c r="CM7" s="1096">
        <v>41</v>
      </c>
      <c r="CN7" s="1097"/>
      <c r="CO7" s="1097"/>
      <c r="CP7" s="1097"/>
      <c r="CQ7" s="1098"/>
      <c r="CR7" s="1096">
        <v>10</v>
      </c>
      <c r="CS7" s="1097"/>
      <c r="CT7" s="1097"/>
      <c r="CU7" s="1097"/>
      <c r="CV7" s="1098"/>
      <c r="CW7" s="1096" t="s">
        <v>583</v>
      </c>
      <c r="CX7" s="1097"/>
      <c r="CY7" s="1097"/>
      <c r="CZ7" s="1097"/>
      <c r="DA7" s="1098"/>
      <c r="DB7" s="1096" t="s">
        <v>583</v>
      </c>
      <c r="DC7" s="1097"/>
      <c r="DD7" s="1097"/>
      <c r="DE7" s="1097"/>
      <c r="DF7" s="1098"/>
      <c r="DG7" s="1096" t="s">
        <v>583</v>
      </c>
      <c r="DH7" s="1097"/>
      <c r="DI7" s="1097"/>
      <c r="DJ7" s="1097"/>
      <c r="DK7" s="1098"/>
      <c r="DL7" s="1096" t="s">
        <v>583</v>
      </c>
      <c r="DM7" s="1097"/>
      <c r="DN7" s="1097"/>
      <c r="DO7" s="1097"/>
      <c r="DP7" s="1098"/>
      <c r="DQ7" s="1096" t="s">
        <v>583</v>
      </c>
      <c r="DR7" s="1097"/>
      <c r="DS7" s="1097"/>
      <c r="DT7" s="1097"/>
      <c r="DU7" s="1098"/>
      <c r="DV7" s="1099"/>
      <c r="DW7" s="1100"/>
      <c r="DX7" s="1100"/>
      <c r="DY7" s="1100"/>
      <c r="DZ7" s="1101"/>
      <c r="EA7" s="234"/>
    </row>
    <row r="8" spans="1:131" s="235" customFormat="1" ht="26.25" customHeight="1" x14ac:dyDescent="0.2">
      <c r="A8" s="238">
        <v>2</v>
      </c>
      <c r="B8" s="1030" t="s">
        <v>391</v>
      </c>
      <c r="C8" s="1031"/>
      <c r="D8" s="1031"/>
      <c r="E8" s="1031"/>
      <c r="F8" s="1031"/>
      <c r="G8" s="1031"/>
      <c r="H8" s="1031"/>
      <c r="I8" s="1031"/>
      <c r="J8" s="1031"/>
      <c r="K8" s="1031"/>
      <c r="L8" s="1031"/>
      <c r="M8" s="1031"/>
      <c r="N8" s="1031"/>
      <c r="O8" s="1031"/>
      <c r="P8" s="1032"/>
      <c r="Q8" s="1038">
        <v>88</v>
      </c>
      <c r="R8" s="1039"/>
      <c r="S8" s="1039"/>
      <c r="T8" s="1039"/>
      <c r="U8" s="1039"/>
      <c r="V8" s="1039">
        <v>82</v>
      </c>
      <c r="W8" s="1039"/>
      <c r="X8" s="1039"/>
      <c r="Y8" s="1039"/>
      <c r="Z8" s="1039"/>
      <c r="AA8" s="1039">
        <v>6</v>
      </c>
      <c r="AB8" s="1039"/>
      <c r="AC8" s="1039"/>
      <c r="AD8" s="1039"/>
      <c r="AE8" s="1040"/>
      <c r="AF8" s="1035">
        <v>6</v>
      </c>
      <c r="AG8" s="1036"/>
      <c r="AH8" s="1036"/>
      <c r="AI8" s="1036"/>
      <c r="AJ8" s="1037"/>
      <c r="AK8" s="1080" t="s">
        <v>583</v>
      </c>
      <c r="AL8" s="1081"/>
      <c r="AM8" s="1081"/>
      <c r="AN8" s="1081"/>
      <c r="AO8" s="1081"/>
      <c r="AP8" s="1081" t="s">
        <v>583</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598</v>
      </c>
      <c r="BT8" s="993"/>
      <c r="BU8" s="993"/>
      <c r="BV8" s="993"/>
      <c r="BW8" s="993"/>
      <c r="BX8" s="993"/>
      <c r="BY8" s="993"/>
      <c r="BZ8" s="993"/>
      <c r="CA8" s="993"/>
      <c r="CB8" s="993"/>
      <c r="CC8" s="993"/>
      <c r="CD8" s="993"/>
      <c r="CE8" s="993"/>
      <c r="CF8" s="993"/>
      <c r="CG8" s="1014"/>
      <c r="CH8" s="989">
        <v>-5</v>
      </c>
      <c r="CI8" s="990"/>
      <c r="CJ8" s="990"/>
      <c r="CK8" s="990"/>
      <c r="CL8" s="991"/>
      <c r="CM8" s="989">
        <v>122</v>
      </c>
      <c r="CN8" s="990"/>
      <c r="CO8" s="990"/>
      <c r="CP8" s="990"/>
      <c r="CQ8" s="991"/>
      <c r="CR8" s="989">
        <v>215</v>
      </c>
      <c r="CS8" s="990"/>
      <c r="CT8" s="990"/>
      <c r="CU8" s="990"/>
      <c r="CV8" s="991"/>
      <c r="CW8" s="989" t="s">
        <v>583</v>
      </c>
      <c r="CX8" s="990"/>
      <c r="CY8" s="990"/>
      <c r="CZ8" s="990"/>
      <c r="DA8" s="991"/>
      <c r="DB8" s="989" t="s">
        <v>583</v>
      </c>
      <c r="DC8" s="990"/>
      <c r="DD8" s="990"/>
      <c r="DE8" s="990"/>
      <c r="DF8" s="991"/>
      <c r="DG8" s="989" t="s">
        <v>583</v>
      </c>
      <c r="DH8" s="990"/>
      <c r="DI8" s="990"/>
      <c r="DJ8" s="990"/>
      <c r="DK8" s="991"/>
      <c r="DL8" s="989" t="s">
        <v>583</v>
      </c>
      <c r="DM8" s="990"/>
      <c r="DN8" s="990"/>
      <c r="DO8" s="990"/>
      <c r="DP8" s="991"/>
      <c r="DQ8" s="989" t="s">
        <v>583</v>
      </c>
      <c r="DR8" s="990"/>
      <c r="DS8" s="990"/>
      <c r="DT8" s="990"/>
      <c r="DU8" s="991"/>
      <c r="DV8" s="992"/>
      <c r="DW8" s="993"/>
      <c r="DX8" s="993"/>
      <c r="DY8" s="993"/>
      <c r="DZ8" s="994"/>
      <c r="EA8" s="234"/>
    </row>
    <row r="9" spans="1:131" s="235" customFormat="1" ht="26.25" customHeight="1" x14ac:dyDescent="0.2">
      <c r="A9" s="238">
        <v>3</v>
      </c>
      <c r="B9" s="1030" t="s">
        <v>392</v>
      </c>
      <c r="C9" s="1031"/>
      <c r="D9" s="1031"/>
      <c r="E9" s="1031"/>
      <c r="F9" s="1031"/>
      <c r="G9" s="1031"/>
      <c r="H9" s="1031"/>
      <c r="I9" s="1031"/>
      <c r="J9" s="1031"/>
      <c r="K9" s="1031"/>
      <c r="L9" s="1031"/>
      <c r="M9" s="1031"/>
      <c r="N9" s="1031"/>
      <c r="O9" s="1031"/>
      <c r="P9" s="1032"/>
      <c r="Q9" s="1038">
        <v>40</v>
      </c>
      <c r="R9" s="1039"/>
      <c r="S9" s="1039"/>
      <c r="T9" s="1039"/>
      <c r="U9" s="1039"/>
      <c r="V9" s="1039">
        <v>40</v>
      </c>
      <c r="W9" s="1039"/>
      <c r="X9" s="1039"/>
      <c r="Y9" s="1039"/>
      <c r="Z9" s="1039"/>
      <c r="AA9" s="1039" t="s">
        <v>604</v>
      </c>
      <c r="AB9" s="1039"/>
      <c r="AC9" s="1039"/>
      <c r="AD9" s="1039"/>
      <c r="AE9" s="1040"/>
      <c r="AF9" s="1035" t="s">
        <v>133</v>
      </c>
      <c r="AG9" s="1036"/>
      <c r="AH9" s="1036"/>
      <c r="AI9" s="1036"/>
      <c r="AJ9" s="1037"/>
      <c r="AK9" s="1080" t="s">
        <v>583</v>
      </c>
      <c r="AL9" s="1081"/>
      <c r="AM9" s="1081"/>
      <c r="AN9" s="1081"/>
      <c r="AO9" s="1081"/>
      <c r="AP9" s="1081" t="s">
        <v>583</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394</v>
      </c>
      <c r="B23" s="937" t="s">
        <v>395</v>
      </c>
      <c r="C23" s="938"/>
      <c r="D23" s="938"/>
      <c r="E23" s="938"/>
      <c r="F23" s="938"/>
      <c r="G23" s="938"/>
      <c r="H23" s="938"/>
      <c r="I23" s="938"/>
      <c r="J23" s="938"/>
      <c r="K23" s="938"/>
      <c r="L23" s="938"/>
      <c r="M23" s="938"/>
      <c r="N23" s="938"/>
      <c r="O23" s="938"/>
      <c r="P23" s="948"/>
      <c r="Q23" s="1067">
        <v>16905</v>
      </c>
      <c r="R23" s="1061"/>
      <c r="S23" s="1061"/>
      <c r="T23" s="1061"/>
      <c r="U23" s="1061"/>
      <c r="V23" s="1061">
        <v>16099</v>
      </c>
      <c r="W23" s="1061"/>
      <c r="X23" s="1061"/>
      <c r="Y23" s="1061"/>
      <c r="Z23" s="1061"/>
      <c r="AA23" s="1061">
        <v>806</v>
      </c>
      <c r="AB23" s="1061"/>
      <c r="AC23" s="1061"/>
      <c r="AD23" s="1061"/>
      <c r="AE23" s="1068"/>
      <c r="AF23" s="1069">
        <v>701</v>
      </c>
      <c r="AG23" s="1061"/>
      <c r="AH23" s="1061"/>
      <c r="AI23" s="1061"/>
      <c r="AJ23" s="1070"/>
      <c r="AK23" s="1071"/>
      <c r="AL23" s="1072"/>
      <c r="AM23" s="1072"/>
      <c r="AN23" s="1072"/>
      <c r="AO23" s="1072"/>
      <c r="AP23" s="1061">
        <v>15480</v>
      </c>
      <c r="AQ23" s="1061"/>
      <c r="AR23" s="1061"/>
      <c r="AS23" s="1061"/>
      <c r="AT23" s="1061"/>
      <c r="AU23" s="1062"/>
      <c r="AV23" s="1062"/>
      <c r="AW23" s="1062"/>
      <c r="AX23" s="1062"/>
      <c r="AY23" s="1063"/>
      <c r="AZ23" s="1064" t="s">
        <v>133</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373</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406</v>
      </c>
      <c r="C28" s="1048"/>
      <c r="D28" s="1048"/>
      <c r="E28" s="1048"/>
      <c r="F28" s="1048"/>
      <c r="G28" s="1048"/>
      <c r="H28" s="1048"/>
      <c r="I28" s="1048"/>
      <c r="J28" s="1048"/>
      <c r="K28" s="1048"/>
      <c r="L28" s="1048"/>
      <c r="M28" s="1048"/>
      <c r="N28" s="1048"/>
      <c r="O28" s="1048"/>
      <c r="P28" s="1049"/>
      <c r="Q28" s="1050">
        <v>3083</v>
      </c>
      <c r="R28" s="1051"/>
      <c r="S28" s="1051"/>
      <c r="T28" s="1051"/>
      <c r="U28" s="1051"/>
      <c r="V28" s="1051">
        <v>3051</v>
      </c>
      <c r="W28" s="1051"/>
      <c r="X28" s="1051"/>
      <c r="Y28" s="1051"/>
      <c r="Z28" s="1051"/>
      <c r="AA28" s="1051">
        <f>Q28-V28</f>
        <v>32</v>
      </c>
      <c r="AB28" s="1051"/>
      <c r="AC28" s="1051"/>
      <c r="AD28" s="1051"/>
      <c r="AE28" s="1052"/>
      <c r="AF28" s="1053">
        <v>32</v>
      </c>
      <c r="AG28" s="1051"/>
      <c r="AH28" s="1051"/>
      <c r="AI28" s="1051"/>
      <c r="AJ28" s="1054"/>
      <c r="AK28" s="1042">
        <v>374</v>
      </c>
      <c r="AL28" s="1043"/>
      <c r="AM28" s="1043"/>
      <c r="AN28" s="1043"/>
      <c r="AO28" s="1043"/>
      <c r="AP28" s="1043" t="s">
        <v>583</v>
      </c>
      <c r="AQ28" s="1043"/>
      <c r="AR28" s="1043"/>
      <c r="AS28" s="1043"/>
      <c r="AT28" s="1043"/>
      <c r="AU28" s="1043" t="s">
        <v>583</v>
      </c>
      <c r="AV28" s="1043"/>
      <c r="AW28" s="1043"/>
      <c r="AX28" s="1043"/>
      <c r="AY28" s="1043"/>
      <c r="AZ28" s="1044" t="s">
        <v>583</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407</v>
      </c>
      <c r="C29" s="1031"/>
      <c r="D29" s="1031"/>
      <c r="E29" s="1031"/>
      <c r="F29" s="1031"/>
      <c r="G29" s="1031"/>
      <c r="H29" s="1031"/>
      <c r="I29" s="1031"/>
      <c r="J29" s="1031"/>
      <c r="K29" s="1031"/>
      <c r="L29" s="1031"/>
      <c r="M29" s="1031"/>
      <c r="N29" s="1031"/>
      <c r="O29" s="1031"/>
      <c r="P29" s="1032"/>
      <c r="Q29" s="1038">
        <v>3181</v>
      </c>
      <c r="R29" s="1039"/>
      <c r="S29" s="1039"/>
      <c r="T29" s="1039"/>
      <c r="U29" s="1039"/>
      <c r="V29" s="1039">
        <v>3116</v>
      </c>
      <c r="W29" s="1039"/>
      <c r="X29" s="1039"/>
      <c r="Y29" s="1039"/>
      <c r="Z29" s="1039"/>
      <c r="AA29" s="1039">
        <f>Q29-V29</f>
        <v>65</v>
      </c>
      <c r="AB29" s="1039"/>
      <c r="AC29" s="1039"/>
      <c r="AD29" s="1039"/>
      <c r="AE29" s="1040"/>
      <c r="AF29" s="1035">
        <v>65</v>
      </c>
      <c r="AG29" s="1036"/>
      <c r="AH29" s="1036"/>
      <c r="AI29" s="1036"/>
      <c r="AJ29" s="1037"/>
      <c r="AK29" s="980">
        <v>528</v>
      </c>
      <c r="AL29" s="971"/>
      <c r="AM29" s="971"/>
      <c r="AN29" s="971"/>
      <c r="AO29" s="971"/>
      <c r="AP29" s="971" t="s">
        <v>583</v>
      </c>
      <c r="AQ29" s="971"/>
      <c r="AR29" s="971"/>
      <c r="AS29" s="971"/>
      <c r="AT29" s="971"/>
      <c r="AU29" s="971" t="s">
        <v>583</v>
      </c>
      <c r="AV29" s="971"/>
      <c r="AW29" s="971"/>
      <c r="AX29" s="971"/>
      <c r="AY29" s="971"/>
      <c r="AZ29" s="1041" t="s">
        <v>583</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408</v>
      </c>
      <c r="C30" s="1031"/>
      <c r="D30" s="1031"/>
      <c r="E30" s="1031"/>
      <c r="F30" s="1031"/>
      <c r="G30" s="1031"/>
      <c r="H30" s="1031"/>
      <c r="I30" s="1031"/>
      <c r="J30" s="1031"/>
      <c r="K30" s="1031"/>
      <c r="L30" s="1031"/>
      <c r="M30" s="1031"/>
      <c r="N30" s="1031"/>
      <c r="O30" s="1031"/>
      <c r="P30" s="1032"/>
      <c r="Q30" s="1038">
        <v>357</v>
      </c>
      <c r="R30" s="1039"/>
      <c r="S30" s="1039"/>
      <c r="T30" s="1039"/>
      <c r="U30" s="1039"/>
      <c r="V30" s="1039">
        <v>345</v>
      </c>
      <c r="W30" s="1039"/>
      <c r="X30" s="1039"/>
      <c r="Y30" s="1039"/>
      <c r="Z30" s="1039"/>
      <c r="AA30" s="1039">
        <f t="shared" ref="AA30:AA35" si="0">Q30-V30</f>
        <v>12</v>
      </c>
      <c r="AB30" s="1039"/>
      <c r="AC30" s="1039"/>
      <c r="AD30" s="1039"/>
      <c r="AE30" s="1040"/>
      <c r="AF30" s="1035">
        <v>12</v>
      </c>
      <c r="AG30" s="1036"/>
      <c r="AH30" s="1036"/>
      <c r="AI30" s="1036"/>
      <c r="AJ30" s="1037"/>
      <c r="AK30" s="980">
        <v>122</v>
      </c>
      <c r="AL30" s="971"/>
      <c r="AM30" s="971"/>
      <c r="AN30" s="971"/>
      <c r="AO30" s="971"/>
      <c r="AP30" s="971" t="s">
        <v>583</v>
      </c>
      <c r="AQ30" s="971"/>
      <c r="AR30" s="971"/>
      <c r="AS30" s="971"/>
      <c r="AT30" s="971"/>
      <c r="AU30" s="971" t="s">
        <v>583</v>
      </c>
      <c r="AV30" s="971"/>
      <c r="AW30" s="971"/>
      <c r="AX30" s="971"/>
      <c r="AY30" s="971"/>
      <c r="AZ30" s="1041" t="s">
        <v>583</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409</v>
      </c>
      <c r="C31" s="1031"/>
      <c r="D31" s="1031"/>
      <c r="E31" s="1031"/>
      <c r="F31" s="1031"/>
      <c r="G31" s="1031"/>
      <c r="H31" s="1031"/>
      <c r="I31" s="1031"/>
      <c r="J31" s="1031"/>
      <c r="K31" s="1031"/>
      <c r="L31" s="1031"/>
      <c r="M31" s="1031"/>
      <c r="N31" s="1031"/>
      <c r="O31" s="1031"/>
      <c r="P31" s="1032"/>
      <c r="Q31" s="1038">
        <v>731</v>
      </c>
      <c r="R31" s="1039"/>
      <c r="S31" s="1039"/>
      <c r="T31" s="1039"/>
      <c r="U31" s="1039"/>
      <c r="V31" s="1039">
        <v>716</v>
      </c>
      <c r="W31" s="1039"/>
      <c r="X31" s="1039"/>
      <c r="Y31" s="1039"/>
      <c r="Z31" s="1039"/>
      <c r="AA31" s="1039">
        <f t="shared" si="0"/>
        <v>15</v>
      </c>
      <c r="AB31" s="1039"/>
      <c r="AC31" s="1039"/>
      <c r="AD31" s="1039"/>
      <c r="AE31" s="1040"/>
      <c r="AF31" s="1035">
        <v>880</v>
      </c>
      <c r="AG31" s="1036"/>
      <c r="AH31" s="1036"/>
      <c r="AI31" s="1036"/>
      <c r="AJ31" s="1037"/>
      <c r="AK31" s="980">
        <v>298</v>
      </c>
      <c r="AL31" s="971"/>
      <c r="AM31" s="971"/>
      <c r="AN31" s="971"/>
      <c r="AO31" s="971"/>
      <c r="AP31" s="971">
        <v>3220</v>
      </c>
      <c r="AQ31" s="971"/>
      <c r="AR31" s="971"/>
      <c r="AS31" s="971"/>
      <c r="AT31" s="971"/>
      <c r="AU31" s="971">
        <v>1214</v>
      </c>
      <c r="AV31" s="971"/>
      <c r="AW31" s="971"/>
      <c r="AX31" s="971"/>
      <c r="AY31" s="971"/>
      <c r="AZ31" s="1041" t="s">
        <v>583</v>
      </c>
      <c r="BA31" s="1041"/>
      <c r="BB31" s="1041"/>
      <c r="BC31" s="1041"/>
      <c r="BD31" s="1041"/>
      <c r="BE31" s="972" t="s">
        <v>410</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411</v>
      </c>
      <c r="C32" s="1031"/>
      <c r="D32" s="1031"/>
      <c r="E32" s="1031"/>
      <c r="F32" s="1031"/>
      <c r="G32" s="1031"/>
      <c r="H32" s="1031"/>
      <c r="I32" s="1031"/>
      <c r="J32" s="1031"/>
      <c r="K32" s="1031"/>
      <c r="L32" s="1031"/>
      <c r="M32" s="1031"/>
      <c r="N32" s="1031"/>
      <c r="O32" s="1031"/>
      <c r="P32" s="1032"/>
      <c r="Q32" s="1038">
        <v>655</v>
      </c>
      <c r="R32" s="1039"/>
      <c r="S32" s="1039"/>
      <c r="T32" s="1039"/>
      <c r="U32" s="1039"/>
      <c r="V32" s="1039">
        <v>653</v>
      </c>
      <c r="W32" s="1039"/>
      <c r="X32" s="1039"/>
      <c r="Y32" s="1039"/>
      <c r="Z32" s="1039"/>
      <c r="AA32" s="1039">
        <f t="shared" si="0"/>
        <v>2</v>
      </c>
      <c r="AB32" s="1039"/>
      <c r="AC32" s="1039"/>
      <c r="AD32" s="1039"/>
      <c r="AE32" s="1040"/>
      <c r="AF32" s="1035">
        <v>281</v>
      </c>
      <c r="AG32" s="1036"/>
      <c r="AH32" s="1036"/>
      <c r="AI32" s="1036"/>
      <c r="AJ32" s="1037"/>
      <c r="AK32" s="980">
        <v>247</v>
      </c>
      <c r="AL32" s="971"/>
      <c r="AM32" s="971"/>
      <c r="AN32" s="971"/>
      <c r="AO32" s="971"/>
      <c r="AP32" s="971" t="s">
        <v>583</v>
      </c>
      <c r="AQ32" s="971"/>
      <c r="AR32" s="971"/>
      <c r="AS32" s="971"/>
      <c r="AT32" s="971"/>
      <c r="AU32" s="971" t="s">
        <v>583</v>
      </c>
      <c r="AV32" s="971"/>
      <c r="AW32" s="971"/>
      <c r="AX32" s="971"/>
      <c r="AY32" s="971"/>
      <c r="AZ32" s="1041" t="s">
        <v>583</v>
      </c>
      <c r="BA32" s="1041"/>
      <c r="BB32" s="1041"/>
      <c r="BC32" s="1041"/>
      <c r="BD32" s="1041"/>
      <c r="BE32" s="972" t="s">
        <v>410</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412</v>
      </c>
      <c r="C33" s="1031"/>
      <c r="D33" s="1031"/>
      <c r="E33" s="1031"/>
      <c r="F33" s="1031"/>
      <c r="G33" s="1031"/>
      <c r="H33" s="1031"/>
      <c r="I33" s="1031"/>
      <c r="J33" s="1031"/>
      <c r="K33" s="1031"/>
      <c r="L33" s="1031"/>
      <c r="M33" s="1031"/>
      <c r="N33" s="1031"/>
      <c r="O33" s="1031"/>
      <c r="P33" s="1032"/>
      <c r="Q33" s="1038">
        <v>138</v>
      </c>
      <c r="R33" s="1039"/>
      <c r="S33" s="1039"/>
      <c r="T33" s="1039"/>
      <c r="U33" s="1039"/>
      <c r="V33" s="1039">
        <v>136</v>
      </c>
      <c r="W33" s="1039"/>
      <c r="X33" s="1039"/>
      <c r="Y33" s="1039"/>
      <c r="Z33" s="1039"/>
      <c r="AA33" s="1039">
        <f t="shared" si="0"/>
        <v>2</v>
      </c>
      <c r="AB33" s="1039"/>
      <c r="AC33" s="1039"/>
      <c r="AD33" s="1039"/>
      <c r="AE33" s="1040"/>
      <c r="AF33" s="1035">
        <v>2</v>
      </c>
      <c r="AG33" s="1036"/>
      <c r="AH33" s="1036"/>
      <c r="AI33" s="1036"/>
      <c r="AJ33" s="1037"/>
      <c r="AK33" s="980">
        <v>96</v>
      </c>
      <c r="AL33" s="971"/>
      <c r="AM33" s="971"/>
      <c r="AN33" s="971"/>
      <c r="AO33" s="971"/>
      <c r="AP33" s="971">
        <v>535</v>
      </c>
      <c r="AQ33" s="971"/>
      <c r="AR33" s="971"/>
      <c r="AS33" s="971"/>
      <c r="AT33" s="971"/>
      <c r="AU33" s="971">
        <v>531</v>
      </c>
      <c r="AV33" s="971"/>
      <c r="AW33" s="971"/>
      <c r="AX33" s="971"/>
      <c r="AY33" s="971"/>
      <c r="AZ33" s="1041" t="s">
        <v>583</v>
      </c>
      <c r="BA33" s="1041"/>
      <c r="BB33" s="1041"/>
      <c r="BC33" s="1041"/>
      <c r="BD33" s="1041"/>
      <c r="BE33" s="972" t="s">
        <v>413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414</v>
      </c>
      <c r="C34" s="1031"/>
      <c r="D34" s="1031"/>
      <c r="E34" s="1031"/>
      <c r="F34" s="1031"/>
      <c r="G34" s="1031"/>
      <c r="H34" s="1031"/>
      <c r="I34" s="1031"/>
      <c r="J34" s="1031"/>
      <c r="K34" s="1031"/>
      <c r="L34" s="1031"/>
      <c r="M34" s="1031"/>
      <c r="N34" s="1031"/>
      <c r="O34" s="1031"/>
      <c r="P34" s="1032"/>
      <c r="Q34" s="1038">
        <v>164</v>
      </c>
      <c r="R34" s="1039"/>
      <c r="S34" s="1039"/>
      <c r="T34" s="1039"/>
      <c r="U34" s="1039"/>
      <c r="V34" s="1039">
        <v>163</v>
      </c>
      <c r="W34" s="1039"/>
      <c r="X34" s="1039"/>
      <c r="Y34" s="1039"/>
      <c r="Z34" s="1039"/>
      <c r="AA34" s="1039">
        <f t="shared" si="0"/>
        <v>1</v>
      </c>
      <c r="AB34" s="1039"/>
      <c r="AC34" s="1039"/>
      <c r="AD34" s="1039"/>
      <c r="AE34" s="1040"/>
      <c r="AF34" s="1035">
        <v>1</v>
      </c>
      <c r="AG34" s="1036"/>
      <c r="AH34" s="1036"/>
      <c r="AI34" s="1036"/>
      <c r="AJ34" s="1037"/>
      <c r="AK34" s="980">
        <v>54</v>
      </c>
      <c r="AL34" s="971"/>
      <c r="AM34" s="971"/>
      <c r="AN34" s="971"/>
      <c r="AO34" s="971"/>
      <c r="AP34" s="971">
        <v>165</v>
      </c>
      <c r="AQ34" s="971"/>
      <c r="AR34" s="971"/>
      <c r="AS34" s="971"/>
      <c r="AT34" s="971"/>
      <c r="AU34" s="971">
        <v>165</v>
      </c>
      <c r="AV34" s="971"/>
      <c r="AW34" s="971"/>
      <c r="AX34" s="971"/>
      <c r="AY34" s="971"/>
      <c r="AZ34" s="1041" t="s">
        <v>583</v>
      </c>
      <c r="BA34" s="1041"/>
      <c r="BB34" s="1041"/>
      <c r="BC34" s="1041"/>
      <c r="BD34" s="1041"/>
      <c r="BE34" s="972" t="s">
        <v>413</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415</v>
      </c>
      <c r="C35" s="1031"/>
      <c r="D35" s="1031"/>
      <c r="E35" s="1031"/>
      <c r="F35" s="1031"/>
      <c r="G35" s="1031"/>
      <c r="H35" s="1031"/>
      <c r="I35" s="1031"/>
      <c r="J35" s="1031"/>
      <c r="K35" s="1031"/>
      <c r="L35" s="1031"/>
      <c r="M35" s="1031"/>
      <c r="N35" s="1031"/>
      <c r="O35" s="1031"/>
      <c r="P35" s="1032"/>
      <c r="Q35" s="1038">
        <v>22</v>
      </c>
      <c r="R35" s="1039"/>
      <c r="S35" s="1039"/>
      <c r="T35" s="1039"/>
      <c r="U35" s="1039"/>
      <c r="V35" s="1039">
        <v>22</v>
      </c>
      <c r="W35" s="1039"/>
      <c r="X35" s="1039"/>
      <c r="Y35" s="1039"/>
      <c r="Z35" s="1039"/>
      <c r="AA35" s="1039">
        <f t="shared" si="0"/>
        <v>0</v>
      </c>
      <c r="AB35" s="1039"/>
      <c r="AC35" s="1039"/>
      <c r="AD35" s="1039"/>
      <c r="AE35" s="1040"/>
      <c r="AF35" s="1035">
        <v>0</v>
      </c>
      <c r="AG35" s="1036"/>
      <c r="AH35" s="1036"/>
      <c r="AI35" s="1036"/>
      <c r="AJ35" s="1037"/>
      <c r="AK35" s="980">
        <v>22</v>
      </c>
      <c r="AL35" s="971"/>
      <c r="AM35" s="971"/>
      <c r="AN35" s="971"/>
      <c r="AO35" s="971"/>
      <c r="AP35" s="971" t="s">
        <v>583</v>
      </c>
      <c r="AQ35" s="971"/>
      <c r="AR35" s="971"/>
      <c r="AS35" s="971"/>
      <c r="AT35" s="971"/>
      <c r="AU35" s="971" t="s">
        <v>583</v>
      </c>
      <c r="AV35" s="971"/>
      <c r="AW35" s="971"/>
      <c r="AX35" s="971"/>
      <c r="AY35" s="971"/>
      <c r="AZ35" s="1041" t="s">
        <v>583</v>
      </c>
      <c r="BA35" s="1041"/>
      <c r="BB35" s="1041"/>
      <c r="BC35" s="1041"/>
      <c r="BD35" s="1041"/>
      <c r="BE35" s="972" t="s">
        <v>413</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394</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1273</v>
      </c>
      <c r="AG63" s="959"/>
      <c r="AH63" s="959"/>
      <c r="AI63" s="959"/>
      <c r="AJ63" s="1022"/>
      <c r="AK63" s="1023"/>
      <c r="AL63" s="963"/>
      <c r="AM63" s="963"/>
      <c r="AN63" s="963"/>
      <c r="AO63" s="963"/>
      <c r="AP63" s="959">
        <v>3920</v>
      </c>
      <c r="AQ63" s="959"/>
      <c r="AR63" s="959"/>
      <c r="AS63" s="959"/>
      <c r="AT63" s="959"/>
      <c r="AU63" s="959">
        <v>1910</v>
      </c>
      <c r="AV63" s="959"/>
      <c r="AW63" s="959"/>
      <c r="AX63" s="959"/>
      <c r="AY63" s="959"/>
      <c r="AZ63" s="1017"/>
      <c r="BA63" s="1017"/>
      <c r="BB63" s="1017"/>
      <c r="BC63" s="1017"/>
      <c r="BD63" s="1017"/>
      <c r="BE63" s="960"/>
      <c r="BF63" s="960"/>
      <c r="BG63" s="960"/>
      <c r="BH63" s="960"/>
      <c r="BI63" s="961"/>
      <c r="BJ63" s="1018" t="s">
        <v>418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420</v>
      </c>
      <c r="B66" s="996"/>
      <c r="C66" s="996"/>
      <c r="D66" s="996"/>
      <c r="E66" s="996"/>
      <c r="F66" s="996"/>
      <c r="G66" s="996"/>
      <c r="H66" s="996"/>
      <c r="I66" s="996"/>
      <c r="J66" s="996"/>
      <c r="K66" s="996"/>
      <c r="L66" s="996"/>
      <c r="M66" s="996"/>
      <c r="N66" s="996"/>
      <c r="O66" s="996"/>
      <c r="P66" s="997"/>
      <c r="Q66" s="1001" t="s">
        <v>421</v>
      </c>
      <c r="R66" s="1002"/>
      <c r="S66" s="1002"/>
      <c r="T66" s="1002"/>
      <c r="U66" s="1003"/>
      <c r="V66" s="1001" t="s">
        <v>422</v>
      </c>
      <c r="W66" s="1002"/>
      <c r="X66" s="1002"/>
      <c r="Y66" s="1002"/>
      <c r="Z66" s="1003"/>
      <c r="AA66" s="1001" t="s">
        <v>423</v>
      </c>
      <c r="AB66" s="1002"/>
      <c r="AC66" s="1002"/>
      <c r="AD66" s="1002"/>
      <c r="AE66" s="1003"/>
      <c r="AF66" s="1007" t="s">
        <v>424</v>
      </c>
      <c r="AG66" s="1008"/>
      <c r="AH66" s="1008"/>
      <c r="AI66" s="1008"/>
      <c r="AJ66" s="1009"/>
      <c r="AK66" s="1001" t="s">
        <v>425</v>
      </c>
      <c r="AL66" s="996"/>
      <c r="AM66" s="996"/>
      <c r="AN66" s="996"/>
      <c r="AO66" s="997"/>
      <c r="AP66" s="1001" t="s">
        <v>426</v>
      </c>
      <c r="AQ66" s="1002"/>
      <c r="AR66" s="1002"/>
      <c r="AS66" s="1002"/>
      <c r="AT66" s="1003"/>
      <c r="AU66" s="1001" t="s">
        <v>427</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584</v>
      </c>
      <c r="C68" s="986"/>
      <c r="D68" s="986"/>
      <c r="E68" s="986"/>
      <c r="F68" s="986"/>
      <c r="G68" s="986"/>
      <c r="H68" s="986"/>
      <c r="I68" s="986"/>
      <c r="J68" s="986"/>
      <c r="K68" s="986"/>
      <c r="L68" s="986"/>
      <c r="M68" s="986"/>
      <c r="N68" s="986"/>
      <c r="O68" s="986"/>
      <c r="P68" s="987"/>
      <c r="Q68" s="988">
        <v>34</v>
      </c>
      <c r="R68" s="982"/>
      <c r="S68" s="982"/>
      <c r="T68" s="982"/>
      <c r="U68" s="982"/>
      <c r="V68" s="982">
        <v>32</v>
      </c>
      <c r="W68" s="982"/>
      <c r="X68" s="982"/>
      <c r="Y68" s="982"/>
      <c r="Z68" s="982"/>
      <c r="AA68" s="982">
        <v>2</v>
      </c>
      <c r="AB68" s="982"/>
      <c r="AC68" s="982"/>
      <c r="AD68" s="982"/>
      <c r="AE68" s="982"/>
      <c r="AF68" s="982">
        <v>2</v>
      </c>
      <c r="AG68" s="982"/>
      <c r="AH68" s="982"/>
      <c r="AI68" s="982"/>
      <c r="AJ68" s="982"/>
      <c r="AK68" s="982" t="s">
        <v>583</v>
      </c>
      <c r="AL68" s="982"/>
      <c r="AM68" s="982"/>
      <c r="AN68" s="982"/>
      <c r="AO68" s="982"/>
      <c r="AP68" s="982">
        <v>28</v>
      </c>
      <c r="AQ68" s="982"/>
      <c r="AR68" s="982"/>
      <c r="AS68" s="982"/>
      <c r="AT68" s="982"/>
      <c r="AU68" s="982">
        <v>14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585</v>
      </c>
      <c r="C69" s="975"/>
      <c r="D69" s="975"/>
      <c r="E69" s="975"/>
      <c r="F69" s="975"/>
      <c r="G69" s="975"/>
      <c r="H69" s="975"/>
      <c r="I69" s="975"/>
      <c r="J69" s="975"/>
      <c r="K69" s="975"/>
      <c r="L69" s="975"/>
      <c r="M69" s="975"/>
      <c r="N69" s="975"/>
      <c r="O69" s="975"/>
      <c r="P69" s="976"/>
      <c r="Q69" s="977">
        <v>86</v>
      </c>
      <c r="R69" s="971"/>
      <c r="S69" s="971"/>
      <c r="T69" s="971"/>
      <c r="U69" s="971"/>
      <c r="V69" s="971">
        <v>68</v>
      </c>
      <c r="W69" s="971"/>
      <c r="X69" s="971"/>
      <c r="Y69" s="971"/>
      <c r="Z69" s="971"/>
      <c r="AA69" s="971">
        <v>18</v>
      </c>
      <c r="AB69" s="971"/>
      <c r="AC69" s="971"/>
      <c r="AD69" s="971"/>
      <c r="AE69" s="971"/>
      <c r="AF69" s="971">
        <v>18</v>
      </c>
      <c r="AG69" s="971"/>
      <c r="AH69" s="971"/>
      <c r="AI69" s="971"/>
      <c r="AJ69" s="971"/>
      <c r="AK69" s="971" t="s">
        <v>583</v>
      </c>
      <c r="AL69" s="971"/>
      <c r="AM69" s="971"/>
      <c r="AN69" s="971"/>
      <c r="AO69" s="971"/>
      <c r="AP69" s="971" t="s">
        <v>583</v>
      </c>
      <c r="AQ69" s="971"/>
      <c r="AR69" s="971"/>
      <c r="AS69" s="971"/>
      <c r="AT69" s="971"/>
      <c r="AU69" s="971" t="s">
        <v>583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586</v>
      </c>
      <c r="C70" s="975"/>
      <c r="D70" s="975"/>
      <c r="E70" s="975"/>
      <c r="F70" s="975"/>
      <c r="G70" s="975"/>
      <c r="H70" s="975"/>
      <c r="I70" s="975"/>
      <c r="J70" s="975"/>
      <c r="K70" s="975"/>
      <c r="L70" s="975"/>
      <c r="M70" s="975"/>
      <c r="N70" s="975"/>
      <c r="O70" s="975"/>
      <c r="P70" s="976"/>
      <c r="Q70" s="977">
        <v>225614</v>
      </c>
      <c r="R70" s="971"/>
      <c r="S70" s="971"/>
      <c r="T70" s="971"/>
      <c r="U70" s="971"/>
      <c r="V70" s="971">
        <v>216457</v>
      </c>
      <c r="W70" s="971"/>
      <c r="X70" s="971"/>
      <c r="Y70" s="971"/>
      <c r="Z70" s="971"/>
      <c r="AA70" s="971">
        <v>9156</v>
      </c>
      <c r="AB70" s="971"/>
      <c r="AC70" s="971"/>
      <c r="AD70" s="971"/>
      <c r="AE70" s="971"/>
      <c r="AF70" s="971">
        <v>9156</v>
      </c>
      <c r="AG70" s="971"/>
      <c r="AH70" s="971"/>
      <c r="AI70" s="971"/>
      <c r="AJ70" s="971"/>
      <c r="AK70" s="971" t="s">
        <v>583</v>
      </c>
      <c r="AL70" s="971"/>
      <c r="AM70" s="971"/>
      <c r="AN70" s="971"/>
      <c r="AO70" s="971"/>
      <c r="AP70" s="971" t="s">
        <v>583</v>
      </c>
      <c r="AQ70" s="971"/>
      <c r="AR70" s="971"/>
      <c r="AS70" s="971"/>
      <c r="AT70" s="971"/>
      <c r="AU70" s="971" t="s">
        <v>583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587</v>
      </c>
      <c r="C71" s="975"/>
      <c r="D71" s="975"/>
      <c r="E71" s="975"/>
      <c r="F71" s="975"/>
      <c r="G71" s="975"/>
      <c r="H71" s="975"/>
      <c r="I71" s="975"/>
      <c r="J71" s="975"/>
      <c r="K71" s="975"/>
      <c r="L71" s="975"/>
      <c r="M71" s="975"/>
      <c r="N71" s="975"/>
      <c r="O71" s="975"/>
      <c r="P71" s="976"/>
      <c r="Q71" s="977">
        <v>161</v>
      </c>
      <c r="R71" s="971"/>
      <c r="S71" s="971"/>
      <c r="T71" s="971"/>
      <c r="U71" s="971"/>
      <c r="V71" s="971">
        <v>99</v>
      </c>
      <c r="W71" s="971"/>
      <c r="X71" s="971"/>
      <c r="Y71" s="971"/>
      <c r="Z71" s="971"/>
      <c r="AA71" s="971">
        <v>62</v>
      </c>
      <c r="AB71" s="971"/>
      <c r="AC71" s="971"/>
      <c r="AD71" s="971"/>
      <c r="AE71" s="971"/>
      <c r="AF71" s="971">
        <v>62</v>
      </c>
      <c r="AG71" s="971"/>
      <c r="AH71" s="971"/>
      <c r="AI71" s="971"/>
      <c r="AJ71" s="971"/>
      <c r="AK71" s="971" t="s">
        <v>583</v>
      </c>
      <c r="AL71" s="971"/>
      <c r="AM71" s="971"/>
      <c r="AN71" s="971"/>
      <c r="AO71" s="971"/>
      <c r="AP71" s="971" t="s">
        <v>583</v>
      </c>
      <c r="AQ71" s="971"/>
      <c r="AR71" s="971"/>
      <c r="AS71" s="971"/>
      <c r="AT71" s="971"/>
      <c r="AU71" s="971" t="s">
        <v>583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588</v>
      </c>
      <c r="C72" s="975"/>
      <c r="D72" s="975"/>
      <c r="E72" s="975"/>
      <c r="F72" s="975"/>
      <c r="G72" s="975"/>
      <c r="H72" s="975"/>
      <c r="I72" s="975"/>
      <c r="J72" s="975"/>
      <c r="K72" s="975"/>
      <c r="L72" s="975"/>
      <c r="M72" s="975"/>
      <c r="N72" s="975"/>
      <c r="O72" s="975"/>
      <c r="P72" s="976"/>
      <c r="Q72" s="977">
        <v>180</v>
      </c>
      <c r="R72" s="971"/>
      <c r="S72" s="971"/>
      <c r="T72" s="971"/>
      <c r="U72" s="971"/>
      <c r="V72" s="971">
        <v>173</v>
      </c>
      <c r="W72" s="971"/>
      <c r="X72" s="971"/>
      <c r="Y72" s="971"/>
      <c r="Z72" s="971"/>
      <c r="AA72" s="971">
        <v>7</v>
      </c>
      <c r="AB72" s="971"/>
      <c r="AC72" s="971"/>
      <c r="AD72" s="971"/>
      <c r="AE72" s="971"/>
      <c r="AF72" s="971">
        <v>381</v>
      </c>
      <c r="AG72" s="971"/>
      <c r="AH72" s="971"/>
      <c r="AI72" s="971"/>
      <c r="AJ72" s="971"/>
      <c r="AK72" s="971">
        <v>48</v>
      </c>
      <c r="AL72" s="971"/>
      <c r="AM72" s="971"/>
      <c r="AN72" s="971"/>
      <c r="AO72" s="971"/>
      <c r="AP72" s="971" t="s">
        <v>604</v>
      </c>
      <c r="AQ72" s="971"/>
      <c r="AR72" s="971"/>
      <c r="AS72" s="971"/>
      <c r="AT72" s="971"/>
      <c r="AU72" s="971" t="s">
        <v>583</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589</v>
      </c>
      <c r="C73" s="975"/>
      <c r="D73" s="975"/>
      <c r="E73" s="975"/>
      <c r="F73" s="975"/>
      <c r="G73" s="975"/>
      <c r="H73" s="975"/>
      <c r="I73" s="975"/>
      <c r="J73" s="975"/>
      <c r="K73" s="975"/>
      <c r="L73" s="975"/>
      <c r="M73" s="975"/>
      <c r="N73" s="975"/>
      <c r="O73" s="975"/>
      <c r="P73" s="976"/>
      <c r="Q73" s="977">
        <v>3840</v>
      </c>
      <c r="R73" s="971"/>
      <c r="S73" s="971"/>
      <c r="T73" s="971"/>
      <c r="U73" s="971"/>
      <c r="V73" s="971">
        <v>3403</v>
      </c>
      <c r="W73" s="971"/>
      <c r="X73" s="971"/>
      <c r="Y73" s="971"/>
      <c r="Z73" s="971"/>
      <c r="AA73" s="971">
        <v>437</v>
      </c>
      <c r="AB73" s="971"/>
      <c r="AC73" s="971"/>
      <c r="AD73" s="971"/>
      <c r="AE73" s="971"/>
      <c r="AF73" s="971">
        <v>437</v>
      </c>
      <c r="AG73" s="971"/>
      <c r="AH73" s="971"/>
      <c r="AI73" s="971"/>
      <c r="AJ73" s="971"/>
      <c r="AK73" s="971" t="s">
        <v>583</v>
      </c>
      <c r="AL73" s="971"/>
      <c r="AM73" s="971"/>
      <c r="AN73" s="971"/>
      <c r="AO73" s="971"/>
      <c r="AP73" s="971">
        <v>788</v>
      </c>
      <c r="AQ73" s="971"/>
      <c r="AR73" s="971"/>
      <c r="AS73" s="971"/>
      <c r="AT73" s="971"/>
      <c r="AU73" s="971">
        <v>137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590</v>
      </c>
      <c r="C74" s="975"/>
      <c r="D74" s="975"/>
      <c r="E74" s="975"/>
      <c r="F74" s="975"/>
      <c r="G74" s="975"/>
      <c r="H74" s="975"/>
      <c r="I74" s="975"/>
      <c r="J74" s="975"/>
      <c r="K74" s="975"/>
      <c r="L74" s="975"/>
      <c r="M74" s="975"/>
      <c r="N74" s="975"/>
      <c r="O74" s="975"/>
      <c r="P74" s="976"/>
      <c r="Q74" s="977">
        <v>3507</v>
      </c>
      <c r="R74" s="971"/>
      <c r="S74" s="971"/>
      <c r="T74" s="971"/>
      <c r="U74" s="971"/>
      <c r="V74" s="971">
        <v>3233</v>
      </c>
      <c r="W74" s="971"/>
      <c r="X74" s="971"/>
      <c r="Y74" s="971"/>
      <c r="Z74" s="971"/>
      <c r="AA74" s="971">
        <v>274</v>
      </c>
      <c r="AB74" s="971"/>
      <c r="AC74" s="971"/>
      <c r="AD74" s="971"/>
      <c r="AE74" s="971"/>
      <c r="AF74" s="971">
        <v>266</v>
      </c>
      <c r="AG74" s="971"/>
      <c r="AH74" s="971"/>
      <c r="AI74" s="971"/>
      <c r="AJ74" s="971"/>
      <c r="AK74" s="971" t="s">
        <v>583</v>
      </c>
      <c r="AL74" s="971"/>
      <c r="AM74" s="971"/>
      <c r="AN74" s="971"/>
      <c r="AO74" s="971"/>
      <c r="AP74" s="971">
        <v>173</v>
      </c>
      <c r="AQ74" s="971"/>
      <c r="AR74" s="971"/>
      <c r="AS74" s="971"/>
      <c r="AT74" s="971"/>
      <c r="AU74" s="981" t="s">
        <v>583</v>
      </c>
      <c r="AV74" s="979"/>
      <c r="AW74" s="979"/>
      <c r="AX74" s="979"/>
      <c r="AY74" s="980"/>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591</v>
      </c>
      <c r="C75" s="975"/>
      <c r="D75" s="975"/>
      <c r="E75" s="975"/>
      <c r="F75" s="975"/>
      <c r="G75" s="975"/>
      <c r="H75" s="975"/>
      <c r="I75" s="975"/>
      <c r="J75" s="975"/>
      <c r="K75" s="975"/>
      <c r="L75" s="975"/>
      <c r="M75" s="975"/>
      <c r="N75" s="975"/>
      <c r="O75" s="975"/>
      <c r="P75" s="976"/>
      <c r="Q75" s="978">
        <v>8365</v>
      </c>
      <c r="R75" s="979"/>
      <c r="S75" s="979"/>
      <c r="T75" s="979"/>
      <c r="U75" s="980"/>
      <c r="V75" s="981">
        <v>7823</v>
      </c>
      <c r="W75" s="979"/>
      <c r="X75" s="979"/>
      <c r="Y75" s="979"/>
      <c r="Z75" s="980"/>
      <c r="AA75" s="981">
        <v>542</v>
      </c>
      <c r="AB75" s="979"/>
      <c r="AC75" s="979"/>
      <c r="AD75" s="979"/>
      <c r="AE75" s="980"/>
      <c r="AF75" s="981">
        <v>542</v>
      </c>
      <c r="AG75" s="979"/>
      <c r="AH75" s="979"/>
      <c r="AI75" s="979"/>
      <c r="AJ75" s="980"/>
      <c r="AK75" s="981">
        <v>3700</v>
      </c>
      <c r="AL75" s="979"/>
      <c r="AM75" s="979"/>
      <c r="AN75" s="979"/>
      <c r="AO75" s="980"/>
      <c r="AP75" s="981" t="s">
        <v>583</v>
      </c>
      <c r="AQ75" s="979"/>
      <c r="AR75" s="979"/>
      <c r="AS75" s="979"/>
      <c r="AT75" s="980"/>
      <c r="AU75" s="981" t="s">
        <v>583</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592</v>
      </c>
      <c r="C76" s="975"/>
      <c r="D76" s="975"/>
      <c r="E76" s="975"/>
      <c r="F76" s="975"/>
      <c r="G76" s="975"/>
      <c r="H76" s="975"/>
      <c r="I76" s="975"/>
      <c r="J76" s="975"/>
      <c r="K76" s="975"/>
      <c r="L76" s="975"/>
      <c r="M76" s="975"/>
      <c r="N76" s="975"/>
      <c r="O76" s="975"/>
      <c r="P76" s="976"/>
      <c r="Q76" s="978">
        <v>544</v>
      </c>
      <c r="R76" s="979"/>
      <c r="S76" s="979"/>
      <c r="T76" s="979"/>
      <c r="U76" s="980"/>
      <c r="V76" s="981">
        <v>542</v>
      </c>
      <c r="W76" s="979"/>
      <c r="X76" s="979"/>
      <c r="Y76" s="979"/>
      <c r="Z76" s="980"/>
      <c r="AA76" s="981">
        <v>2</v>
      </c>
      <c r="AB76" s="979"/>
      <c r="AC76" s="979"/>
      <c r="AD76" s="979"/>
      <c r="AE76" s="980"/>
      <c r="AF76" s="981">
        <v>2</v>
      </c>
      <c r="AG76" s="979"/>
      <c r="AH76" s="979"/>
      <c r="AI76" s="979"/>
      <c r="AJ76" s="980"/>
      <c r="AK76" s="981" t="s">
        <v>583</v>
      </c>
      <c r="AL76" s="979"/>
      <c r="AM76" s="979"/>
      <c r="AN76" s="979"/>
      <c r="AO76" s="980"/>
      <c r="AP76" s="981" t="s">
        <v>583</v>
      </c>
      <c r="AQ76" s="979"/>
      <c r="AR76" s="979"/>
      <c r="AS76" s="979"/>
      <c r="AT76" s="980"/>
      <c r="AU76" s="981" t="s">
        <v>583</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593</v>
      </c>
      <c r="C77" s="975"/>
      <c r="D77" s="975"/>
      <c r="E77" s="975"/>
      <c r="F77" s="975"/>
      <c r="G77" s="975"/>
      <c r="H77" s="975"/>
      <c r="I77" s="975"/>
      <c r="J77" s="975"/>
      <c r="K77" s="975"/>
      <c r="L77" s="975"/>
      <c r="M77" s="975"/>
      <c r="N77" s="975"/>
      <c r="O77" s="975"/>
      <c r="P77" s="976"/>
      <c r="Q77" s="978">
        <v>21</v>
      </c>
      <c r="R77" s="979"/>
      <c r="S77" s="979"/>
      <c r="T77" s="979"/>
      <c r="U77" s="980"/>
      <c r="V77" s="981">
        <v>18</v>
      </c>
      <c r="W77" s="979"/>
      <c r="X77" s="979"/>
      <c r="Y77" s="979"/>
      <c r="Z77" s="980"/>
      <c r="AA77" s="981">
        <v>2</v>
      </c>
      <c r="AB77" s="979"/>
      <c r="AC77" s="979"/>
      <c r="AD77" s="979"/>
      <c r="AE77" s="980"/>
      <c r="AF77" s="981">
        <v>2</v>
      </c>
      <c r="AG77" s="979"/>
      <c r="AH77" s="979"/>
      <c r="AI77" s="979"/>
      <c r="AJ77" s="980"/>
      <c r="AK77" s="981">
        <v>1</v>
      </c>
      <c r="AL77" s="979"/>
      <c r="AM77" s="979"/>
      <c r="AN77" s="979"/>
      <c r="AO77" s="980"/>
      <c r="AP77" s="981" t="s">
        <v>583</v>
      </c>
      <c r="AQ77" s="979"/>
      <c r="AR77" s="979"/>
      <c r="AS77" s="979"/>
      <c r="AT77" s="980"/>
      <c r="AU77" s="981" t="s">
        <v>583</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594</v>
      </c>
      <c r="C78" s="975"/>
      <c r="D78" s="975"/>
      <c r="E78" s="975"/>
      <c r="F78" s="975"/>
      <c r="G78" s="975"/>
      <c r="H78" s="975"/>
      <c r="I78" s="975"/>
      <c r="J78" s="975"/>
      <c r="K78" s="975"/>
      <c r="L78" s="975"/>
      <c r="M78" s="975"/>
      <c r="N78" s="975"/>
      <c r="O78" s="975"/>
      <c r="P78" s="976"/>
      <c r="Q78" s="977">
        <v>32</v>
      </c>
      <c r="R78" s="971"/>
      <c r="S78" s="971"/>
      <c r="T78" s="971"/>
      <c r="U78" s="971"/>
      <c r="V78" s="971">
        <v>31</v>
      </c>
      <c r="W78" s="971"/>
      <c r="X78" s="971"/>
      <c r="Y78" s="971"/>
      <c r="Z78" s="971"/>
      <c r="AA78" s="971">
        <v>2</v>
      </c>
      <c r="AB78" s="971"/>
      <c r="AC78" s="971"/>
      <c r="AD78" s="971"/>
      <c r="AE78" s="971"/>
      <c r="AF78" s="971">
        <v>2</v>
      </c>
      <c r="AG78" s="971"/>
      <c r="AH78" s="971"/>
      <c r="AI78" s="971"/>
      <c r="AJ78" s="971"/>
      <c r="AK78" s="971">
        <v>5</v>
      </c>
      <c r="AL78" s="971"/>
      <c r="AM78" s="971"/>
      <c r="AN78" s="971"/>
      <c r="AO78" s="971"/>
      <c r="AP78" s="971" t="s">
        <v>583</v>
      </c>
      <c r="AQ78" s="971"/>
      <c r="AR78" s="971"/>
      <c r="AS78" s="971"/>
      <c r="AT78" s="971"/>
      <c r="AU78" s="971" t="s">
        <v>583</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t="s">
        <v>595</v>
      </c>
      <c r="C79" s="975"/>
      <c r="D79" s="975"/>
      <c r="E79" s="975"/>
      <c r="F79" s="975"/>
      <c r="G79" s="975"/>
      <c r="H79" s="975"/>
      <c r="I79" s="975"/>
      <c r="J79" s="975"/>
      <c r="K79" s="975"/>
      <c r="L79" s="975"/>
      <c r="M79" s="975"/>
      <c r="N79" s="975"/>
      <c r="O79" s="975"/>
      <c r="P79" s="976"/>
      <c r="Q79" s="977">
        <v>1</v>
      </c>
      <c r="R79" s="971"/>
      <c r="S79" s="971"/>
      <c r="T79" s="971"/>
      <c r="U79" s="971"/>
      <c r="V79" s="971">
        <v>0</v>
      </c>
      <c r="W79" s="971"/>
      <c r="X79" s="971"/>
      <c r="Y79" s="971"/>
      <c r="Z79" s="971"/>
      <c r="AA79" s="971">
        <v>0</v>
      </c>
      <c r="AB79" s="971"/>
      <c r="AC79" s="971"/>
      <c r="AD79" s="971"/>
      <c r="AE79" s="971"/>
      <c r="AF79" s="971">
        <v>0</v>
      </c>
      <c r="AG79" s="971"/>
      <c r="AH79" s="971"/>
      <c r="AI79" s="971"/>
      <c r="AJ79" s="971"/>
      <c r="AK79" s="971" t="s">
        <v>583</v>
      </c>
      <c r="AL79" s="971"/>
      <c r="AM79" s="971"/>
      <c r="AN79" s="971"/>
      <c r="AO79" s="971"/>
      <c r="AP79" s="971" t="s">
        <v>583</v>
      </c>
      <c r="AQ79" s="971"/>
      <c r="AR79" s="971"/>
      <c r="AS79" s="971"/>
      <c r="AT79" s="971"/>
      <c r="AU79" s="971" t="s">
        <v>583</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t="s">
        <v>596</v>
      </c>
      <c r="C80" s="975"/>
      <c r="D80" s="975"/>
      <c r="E80" s="975"/>
      <c r="F80" s="975"/>
      <c r="G80" s="975"/>
      <c r="H80" s="975"/>
      <c r="I80" s="975"/>
      <c r="J80" s="975"/>
      <c r="K80" s="975"/>
      <c r="L80" s="975"/>
      <c r="M80" s="975"/>
      <c r="N80" s="975"/>
      <c r="O80" s="975"/>
      <c r="P80" s="976"/>
      <c r="Q80" s="977">
        <v>88</v>
      </c>
      <c r="R80" s="971"/>
      <c r="S80" s="971"/>
      <c r="T80" s="971"/>
      <c r="U80" s="971"/>
      <c r="V80" s="971">
        <v>88</v>
      </c>
      <c r="W80" s="971"/>
      <c r="X80" s="971"/>
      <c r="Y80" s="971"/>
      <c r="Z80" s="971"/>
      <c r="AA80" s="971" t="s">
        <v>604</v>
      </c>
      <c r="AB80" s="971"/>
      <c r="AC80" s="971"/>
      <c r="AD80" s="971"/>
      <c r="AE80" s="971"/>
      <c r="AF80" s="971" t="s">
        <v>604</v>
      </c>
      <c r="AG80" s="971"/>
      <c r="AH80" s="971"/>
      <c r="AI80" s="971"/>
      <c r="AJ80" s="971"/>
      <c r="AK80" s="971">
        <v>50</v>
      </c>
      <c r="AL80" s="971"/>
      <c r="AM80" s="971"/>
      <c r="AN80" s="971"/>
      <c r="AO80" s="971"/>
      <c r="AP80" s="971" t="s">
        <v>583</v>
      </c>
      <c r="AQ80" s="971"/>
      <c r="AR80" s="971"/>
      <c r="AS80" s="971"/>
      <c r="AT80" s="971"/>
      <c r="AU80" s="971" t="s">
        <v>583</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394</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10870</v>
      </c>
      <c r="AG88" s="959"/>
      <c r="AH88" s="959"/>
      <c r="AI88" s="959"/>
      <c r="AJ88" s="959"/>
      <c r="AK88" s="963"/>
      <c r="AL88" s="963"/>
      <c r="AM88" s="963"/>
      <c r="AN88" s="963"/>
      <c r="AO88" s="963"/>
      <c r="AP88" s="959">
        <v>989</v>
      </c>
      <c r="AQ88" s="959"/>
      <c r="AR88" s="959"/>
      <c r="AS88" s="959"/>
      <c r="AT88" s="959"/>
      <c r="AU88" s="959">
        <v>151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225</v>
      </c>
      <c r="CS102" s="953"/>
      <c r="CT102" s="953"/>
      <c r="CU102" s="953"/>
      <c r="CV102" s="954"/>
      <c r="CW102" s="952" t="s">
        <v>605</v>
      </c>
      <c r="CX102" s="953"/>
      <c r="CY102" s="953"/>
      <c r="CZ102" s="953"/>
      <c r="DA102" s="954"/>
      <c r="DB102" s="952" t="s">
        <v>605</v>
      </c>
      <c r="DC102" s="953"/>
      <c r="DD102" s="953"/>
      <c r="DE102" s="953"/>
      <c r="DF102" s="954"/>
      <c r="DG102" s="952" t="s">
        <v>605</v>
      </c>
      <c r="DH102" s="953"/>
      <c r="DI102" s="953"/>
      <c r="DJ102" s="953"/>
      <c r="DK102" s="954"/>
      <c r="DL102" s="952" t="s">
        <v>605</v>
      </c>
      <c r="DM102" s="953"/>
      <c r="DN102" s="953"/>
      <c r="DO102" s="953"/>
      <c r="DP102" s="954"/>
      <c r="DQ102" s="952" t="s">
        <v>605</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310</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310</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310</v>
      </c>
      <c r="DR109" s="896"/>
      <c r="DS109" s="896"/>
      <c r="DT109" s="896"/>
      <c r="DU109" s="897"/>
      <c r="DV109" s="898" t="s">
        <v>439</v>
      </c>
      <c r="DW109" s="896"/>
      <c r="DX109" s="896"/>
      <c r="DY109" s="896"/>
      <c r="DZ109" s="929"/>
    </row>
    <row r="110" spans="1:131" s="230" customFormat="1" ht="26.25" customHeight="1" x14ac:dyDescent="0.2">
      <c r="A110" s="807" t="s">
        <v>441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2494391</v>
      </c>
      <c r="AB110" s="889"/>
      <c r="AC110" s="889"/>
      <c r="AD110" s="889"/>
      <c r="AE110" s="890"/>
      <c r="AF110" s="891">
        <v>2445488</v>
      </c>
      <c r="AG110" s="889"/>
      <c r="AH110" s="889"/>
      <c r="AI110" s="889"/>
      <c r="AJ110" s="890"/>
      <c r="AK110" s="891">
        <v>2381486</v>
      </c>
      <c r="AL110" s="889"/>
      <c r="AM110" s="889"/>
      <c r="AN110" s="889"/>
      <c r="AO110" s="890"/>
      <c r="AP110" s="892">
        <v>31.3</v>
      </c>
      <c r="AQ110" s="893"/>
      <c r="AR110" s="893"/>
      <c r="AS110" s="893"/>
      <c r="AT110" s="894"/>
      <c r="AU110" s="930" t="s">
        <v>75</v>
      </c>
      <c r="AV110" s="931"/>
      <c r="AW110" s="931"/>
      <c r="AX110" s="931"/>
      <c r="AY110" s="931"/>
      <c r="AZ110" s="860" t="s">
        <v>442</v>
      </c>
      <c r="BA110" s="808"/>
      <c r="BB110" s="808"/>
      <c r="BC110" s="808"/>
      <c r="BD110" s="808"/>
      <c r="BE110" s="808"/>
      <c r="BF110" s="808"/>
      <c r="BG110" s="808"/>
      <c r="BH110" s="808"/>
      <c r="BI110" s="808"/>
      <c r="BJ110" s="808"/>
      <c r="BK110" s="808"/>
      <c r="BL110" s="808"/>
      <c r="BM110" s="808"/>
      <c r="BN110" s="808"/>
      <c r="BO110" s="808"/>
      <c r="BP110" s="809"/>
      <c r="BQ110" s="861">
        <v>18013728</v>
      </c>
      <c r="BR110" s="842"/>
      <c r="BS110" s="842"/>
      <c r="BT110" s="842"/>
      <c r="BU110" s="842"/>
      <c r="BV110" s="842">
        <v>16914843</v>
      </c>
      <c r="BW110" s="842"/>
      <c r="BX110" s="842"/>
      <c r="BY110" s="842"/>
      <c r="BZ110" s="842"/>
      <c r="CA110" s="842">
        <v>15479751</v>
      </c>
      <c r="CB110" s="842"/>
      <c r="CC110" s="842"/>
      <c r="CD110" s="842"/>
      <c r="CE110" s="842"/>
      <c r="CF110" s="866">
        <v>203.5</v>
      </c>
      <c r="CG110" s="867"/>
      <c r="CH110" s="867"/>
      <c r="CI110" s="867"/>
      <c r="CJ110" s="867"/>
      <c r="CK110" s="926" t="s">
        <v>443</v>
      </c>
      <c r="CL110" s="819"/>
      <c r="CM110" s="860" t="s">
        <v>444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133</v>
      </c>
      <c r="DH110" s="842"/>
      <c r="DI110" s="842"/>
      <c r="DJ110" s="842"/>
      <c r="DK110" s="842"/>
      <c r="DL110" s="842" t="s">
        <v>133</v>
      </c>
      <c r="DM110" s="842"/>
      <c r="DN110" s="842"/>
      <c r="DO110" s="842"/>
      <c r="DP110" s="842"/>
      <c r="DQ110" s="842" t="s">
        <v>133</v>
      </c>
      <c r="DR110" s="842"/>
      <c r="DS110" s="842"/>
      <c r="DT110" s="842"/>
      <c r="DU110" s="842"/>
      <c r="DV110" s="843" t="s">
        <v>445</v>
      </c>
      <c r="DW110" s="843"/>
      <c r="DX110" s="843"/>
      <c r="DY110" s="843"/>
      <c r="DZ110" s="844"/>
    </row>
    <row r="111" spans="1:131" s="230" customFormat="1" ht="26.25" customHeight="1" x14ac:dyDescent="0.2">
      <c r="A111" s="774" t="s">
        <v>446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133</v>
      </c>
      <c r="AB111" s="919"/>
      <c r="AC111" s="919"/>
      <c r="AD111" s="919"/>
      <c r="AE111" s="920"/>
      <c r="AF111" s="921" t="s">
        <v>445</v>
      </c>
      <c r="AG111" s="919"/>
      <c r="AH111" s="919"/>
      <c r="AI111" s="919"/>
      <c r="AJ111" s="920"/>
      <c r="AK111" s="921" t="s">
        <v>133</v>
      </c>
      <c r="AL111" s="919"/>
      <c r="AM111" s="919"/>
      <c r="AN111" s="919"/>
      <c r="AO111" s="920"/>
      <c r="AP111" s="922" t="s">
        <v>447</v>
      </c>
      <c r="AQ111" s="923"/>
      <c r="AR111" s="923"/>
      <c r="AS111" s="923"/>
      <c r="AT111" s="924"/>
      <c r="AU111" s="932"/>
      <c r="AV111" s="933"/>
      <c r="AW111" s="933"/>
      <c r="AX111" s="933"/>
      <c r="AY111" s="933"/>
      <c r="AZ111" s="815" t="s">
        <v>448</v>
      </c>
      <c r="BA111" s="752"/>
      <c r="BB111" s="752"/>
      <c r="BC111" s="752"/>
      <c r="BD111" s="752"/>
      <c r="BE111" s="752"/>
      <c r="BF111" s="752"/>
      <c r="BG111" s="752"/>
      <c r="BH111" s="752"/>
      <c r="BI111" s="752"/>
      <c r="BJ111" s="752"/>
      <c r="BK111" s="752"/>
      <c r="BL111" s="752"/>
      <c r="BM111" s="752"/>
      <c r="BN111" s="752"/>
      <c r="BO111" s="752"/>
      <c r="BP111" s="753"/>
      <c r="BQ111" s="816">
        <v>24526</v>
      </c>
      <c r="BR111" s="817"/>
      <c r="BS111" s="817"/>
      <c r="BT111" s="817"/>
      <c r="BU111" s="817"/>
      <c r="BV111" s="817">
        <v>19755</v>
      </c>
      <c r="BW111" s="817"/>
      <c r="BX111" s="817"/>
      <c r="BY111" s="817"/>
      <c r="BZ111" s="817"/>
      <c r="CA111" s="817">
        <v>14889</v>
      </c>
      <c r="CB111" s="817"/>
      <c r="CC111" s="817"/>
      <c r="CD111" s="817"/>
      <c r="CE111" s="817"/>
      <c r="CF111" s="875">
        <v>0.2</v>
      </c>
      <c r="CG111" s="876"/>
      <c r="CH111" s="876"/>
      <c r="CI111" s="876"/>
      <c r="CJ111" s="876"/>
      <c r="CK111" s="927"/>
      <c r="CL111" s="821"/>
      <c r="CM111" s="815"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445</v>
      </c>
      <c r="DH111" s="817"/>
      <c r="DI111" s="817"/>
      <c r="DJ111" s="817"/>
      <c r="DK111" s="817"/>
      <c r="DL111" s="817" t="s">
        <v>133</v>
      </c>
      <c r="DM111" s="817"/>
      <c r="DN111" s="817"/>
      <c r="DO111" s="817"/>
      <c r="DP111" s="817"/>
      <c r="DQ111" s="817" t="s">
        <v>133</v>
      </c>
      <c r="DR111" s="817"/>
      <c r="DS111" s="817"/>
      <c r="DT111" s="817"/>
      <c r="DU111" s="817"/>
      <c r="DV111" s="794" t="s">
        <v>133</v>
      </c>
      <c r="DW111" s="794"/>
      <c r="DX111" s="794"/>
      <c r="DY111" s="794"/>
      <c r="DZ111" s="795"/>
    </row>
    <row r="112" spans="1:131" s="230" customFormat="1" ht="26.25" customHeight="1" x14ac:dyDescent="0.2">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133</v>
      </c>
      <c r="AB112" s="780"/>
      <c r="AC112" s="780"/>
      <c r="AD112" s="780"/>
      <c r="AE112" s="781"/>
      <c r="AF112" s="782" t="s">
        <v>133</v>
      </c>
      <c r="AG112" s="780"/>
      <c r="AH112" s="780"/>
      <c r="AI112" s="780"/>
      <c r="AJ112" s="781"/>
      <c r="AK112" s="782" t="s">
        <v>445</v>
      </c>
      <c r="AL112" s="780"/>
      <c r="AM112" s="780"/>
      <c r="AN112" s="780"/>
      <c r="AO112" s="781"/>
      <c r="AP112" s="824" t="s">
        <v>133</v>
      </c>
      <c r="AQ112" s="825"/>
      <c r="AR112" s="825"/>
      <c r="AS112" s="825"/>
      <c r="AT112" s="826"/>
      <c r="AU112" s="932"/>
      <c r="AV112" s="933"/>
      <c r="AW112" s="933"/>
      <c r="AX112" s="933"/>
      <c r="AY112" s="933"/>
      <c r="AZ112" s="815" t="s">
        <v>452</v>
      </c>
      <c r="BA112" s="752"/>
      <c r="BB112" s="752"/>
      <c r="BC112" s="752"/>
      <c r="BD112" s="752"/>
      <c r="BE112" s="752"/>
      <c r="BF112" s="752"/>
      <c r="BG112" s="752"/>
      <c r="BH112" s="752"/>
      <c r="BI112" s="752"/>
      <c r="BJ112" s="752"/>
      <c r="BK112" s="752"/>
      <c r="BL112" s="752"/>
      <c r="BM112" s="752"/>
      <c r="BN112" s="752"/>
      <c r="BO112" s="752"/>
      <c r="BP112" s="753"/>
      <c r="BQ112" s="816">
        <v>2014584</v>
      </c>
      <c r="BR112" s="817"/>
      <c r="BS112" s="817"/>
      <c r="BT112" s="817"/>
      <c r="BU112" s="817"/>
      <c r="BV112" s="817">
        <v>1933052</v>
      </c>
      <c r="BW112" s="817"/>
      <c r="BX112" s="817"/>
      <c r="BY112" s="817"/>
      <c r="BZ112" s="817"/>
      <c r="CA112" s="817">
        <v>1910315</v>
      </c>
      <c r="CB112" s="817"/>
      <c r="CC112" s="817"/>
      <c r="CD112" s="817"/>
      <c r="CE112" s="817"/>
      <c r="CF112" s="875">
        <v>25.1</v>
      </c>
      <c r="CG112" s="876"/>
      <c r="CH112" s="876"/>
      <c r="CI112" s="876"/>
      <c r="CJ112" s="876"/>
      <c r="CK112" s="927"/>
      <c r="CL112" s="821"/>
      <c r="CM112" s="815"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445</v>
      </c>
      <c r="DH112" s="817"/>
      <c r="DI112" s="817"/>
      <c r="DJ112" s="817"/>
      <c r="DK112" s="817"/>
      <c r="DL112" s="817" t="s">
        <v>133</v>
      </c>
      <c r="DM112" s="817"/>
      <c r="DN112" s="817"/>
      <c r="DO112" s="817"/>
      <c r="DP112" s="817"/>
      <c r="DQ112" s="817" t="s">
        <v>133</v>
      </c>
      <c r="DR112" s="817"/>
      <c r="DS112" s="817"/>
      <c r="DT112" s="817"/>
      <c r="DU112" s="817"/>
      <c r="DV112" s="794" t="s">
        <v>133</v>
      </c>
      <c r="DW112" s="794"/>
      <c r="DX112" s="794"/>
      <c r="DY112" s="794"/>
      <c r="DZ112" s="795"/>
    </row>
    <row r="113" spans="1:130" s="230" customFormat="1" ht="26.25" customHeight="1" x14ac:dyDescent="0.2">
      <c r="A113" s="914"/>
      <c r="B113" s="915"/>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185292</v>
      </c>
      <c r="AB113" s="919"/>
      <c r="AC113" s="919"/>
      <c r="AD113" s="919"/>
      <c r="AE113" s="920"/>
      <c r="AF113" s="921">
        <v>200913</v>
      </c>
      <c r="AG113" s="919"/>
      <c r="AH113" s="919"/>
      <c r="AI113" s="919"/>
      <c r="AJ113" s="920"/>
      <c r="AK113" s="921">
        <v>218716</v>
      </c>
      <c r="AL113" s="919"/>
      <c r="AM113" s="919"/>
      <c r="AN113" s="919"/>
      <c r="AO113" s="920"/>
      <c r="AP113" s="922">
        <v>2.9</v>
      </c>
      <c r="AQ113" s="923"/>
      <c r="AR113" s="923"/>
      <c r="AS113" s="923"/>
      <c r="AT113" s="924"/>
      <c r="AU113" s="932"/>
      <c r="AV113" s="933"/>
      <c r="AW113" s="933"/>
      <c r="AX113" s="933"/>
      <c r="AY113" s="933"/>
      <c r="AZ113" s="815" t="s">
        <v>455</v>
      </c>
      <c r="BA113" s="752"/>
      <c r="BB113" s="752"/>
      <c r="BC113" s="752"/>
      <c r="BD113" s="752"/>
      <c r="BE113" s="752"/>
      <c r="BF113" s="752"/>
      <c r="BG113" s="752"/>
      <c r="BH113" s="752"/>
      <c r="BI113" s="752"/>
      <c r="BJ113" s="752"/>
      <c r="BK113" s="752"/>
      <c r="BL113" s="752"/>
      <c r="BM113" s="752"/>
      <c r="BN113" s="752"/>
      <c r="BO113" s="752"/>
      <c r="BP113" s="753"/>
      <c r="BQ113" s="816">
        <v>207226</v>
      </c>
      <c r="BR113" s="817"/>
      <c r="BS113" s="817"/>
      <c r="BT113" s="817"/>
      <c r="BU113" s="817"/>
      <c r="BV113" s="817">
        <v>172652</v>
      </c>
      <c r="BW113" s="817"/>
      <c r="BX113" s="817"/>
      <c r="BY113" s="817"/>
      <c r="BZ113" s="817"/>
      <c r="CA113" s="817">
        <v>151330</v>
      </c>
      <c r="CB113" s="817"/>
      <c r="CC113" s="817"/>
      <c r="CD113" s="817"/>
      <c r="CE113" s="817"/>
      <c r="CF113" s="875">
        <v>2</v>
      </c>
      <c r="CG113" s="876"/>
      <c r="CH113" s="876"/>
      <c r="CI113" s="876"/>
      <c r="CJ113" s="876"/>
      <c r="CK113" s="927"/>
      <c r="CL113" s="821"/>
      <c r="CM113" s="815"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v>12737</v>
      </c>
      <c r="DH113" s="780"/>
      <c r="DI113" s="780"/>
      <c r="DJ113" s="780"/>
      <c r="DK113" s="781"/>
      <c r="DL113" s="782">
        <v>9053</v>
      </c>
      <c r="DM113" s="780"/>
      <c r="DN113" s="780"/>
      <c r="DO113" s="780"/>
      <c r="DP113" s="781"/>
      <c r="DQ113" s="782">
        <v>5293</v>
      </c>
      <c r="DR113" s="780"/>
      <c r="DS113" s="780"/>
      <c r="DT113" s="780"/>
      <c r="DU113" s="781"/>
      <c r="DV113" s="824">
        <v>0.1</v>
      </c>
      <c r="DW113" s="825"/>
      <c r="DX113" s="825"/>
      <c r="DY113" s="825"/>
      <c r="DZ113" s="826"/>
    </row>
    <row r="114" spans="1:130" s="230" customFormat="1" ht="26.25" customHeight="1" x14ac:dyDescent="0.2">
      <c r="A114" s="914"/>
      <c r="B114" s="915"/>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18721</v>
      </c>
      <c r="AB114" s="780"/>
      <c r="AC114" s="780"/>
      <c r="AD114" s="780"/>
      <c r="AE114" s="781"/>
      <c r="AF114" s="782">
        <v>18828</v>
      </c>
      <c r="AG114" s="780"/>
      <c r="AH114" s="780"/>
      <c r="AI114" s="780"/>
      <c r="AJ114" s="781"/>
      <c r="AK114" s="782">
        <v>22135</v>
      </c>
      <c r="AL114" s="780"/>
      <c r="AM114" s="780"/>
      <c r="AN114" s="780"/>
      <c r="AO114" s="781"/>
      <c r="AP114" s="824">
        <v>0.3</v>
      </c>
      <c r="AQ114" s="825"/>
      <c r="AR114" s="825"/>
      <c r="AS114" s="825"/>
      <c r="AT114" s="826"/>
      <c r="AU114" s="932"/>
      <c r="AV114" s="933"/>
      <c r="AW114" s="933"/>
      <c r="AX114" s="933"/>
      <c r="AY114" s="933"/>
      <c r="AZ114" s="815" t="s">
        <v>458</v>
      </c>
      <c r="BA114" s="752"/>
      <c r="BB114" s="752"/>
      <c r="BC114" s="752"/>
      <c r="BD114" s="752"/>
      <c r="BE114" s="752"/>
      <c r="BF114" s="752"/>
      <c r="BG114" s="752"/>
      <c r="BH114" s="752"/>
      <c r="BI114" s="752"/>
      <c r="BJ114" s="752"/>
      <c r="BK114" s="752"/>
      <c r="BL114" s="752"/>
      <c r="BM114" s="752"/>
      <c r="BN114" s="752"/>
      <c r="BO114" s="752"/>
      <c r="BP114" s="753"/>
      <c r="BQ114" s="816">
        <v>2763197</v>
      </c>
      <c r="BR114" s="817"/>
      <c r="BS114" s="817"/>
      <c r="BT114" s="817"/>
      <c r="BU114" s="817"/>
      <c r="BV114" s="817">
        <v>2665089</v>
      </c>
      <c r="BW114" s="817"/>
      <c r="BX114" s="817"/>
      <c r="BY114" s="817"/>
      <c r="BZ114" s="817"/>
      <c r="CA114" s="817">
        <v>2619398</v>
      </c>
      <c r="CB114" s="817"/>
      <c r="CC114" s="817"/>
      <c r="CD114" s="817"/>
      <c r="CE114" s="817"/>
      <c r="CF114" s="875">
        <v>34.4</v>
      </c>
      <c r="CG114" s="876"/>
      <c r="CH114" s="876"/>
      <c r="CI114" s="876"/>
      <c r="CJ114" s="876"/>
      <c r="CK114" s="927"/>
      <c r="CL114" s="821"/>
      <c r="CM114" s="815"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133</v>
      </c>
      <c r="DH114" s="780"/>
      <c r="DI114" s="780"/>
      <c r="DJ114" s="780"/>
      <c r="DK114" s="781"/>
      <c r="DL114" s="782" t="s">
        <v>133</v>
      </c>
      <c r="DM114" s="780"/>
      <c r="DN114" s="780"/>
      <c r="DO114" s="780"/>
      <c r="DP114" s="781"/>
      <c r="DQ114" s="782" t="s">
        <v>445</v>
      </c>
      <c r="DR114" s="780"/>
      <c r="DS114" s="780"/>
      <c r="DT114" s="780"/>
      <c r="DU114" s="781"/>
      <c r="DV114" s="824" t="s">
        <v>133</v>
      </c>
      <c r="DW114" s="825"/>
      <c r="DX114" s="825"/>
      <c r="DY114" s="825"/>
      <c r="DZ114" s="826"/>
    </row>
    <row r="115" spans="1:130" s="230" customFormat="1" ht="26.25" customHeight="1" x14ac:dyDescent="0.2">
      <c r="A115" s="914"/>
      <c r="B115" s="915"/>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5224</v>
      </c>
      <c r="AB115" s="919"/>
      <c r="AC115" s="919"/>
      <c r="AD115" s="919"/>
      <c r="AE115" s="920"/>
      <c r="AF115" s="921">
        <v>5225</v>
      </c>
      <c r="AG115" s="919"/>
      <c r="AH115" s="919"/>
      <c r="AI115" s="919"/>
      <c r="AJ115" s="920"/>
      <c r="AK115" s="921">
        <v>5226</v>
      </c>
      <c r="AL115" s="919"/>
      <c r="AM115" s="919"/>
      <c r="AN115" s="919"/>
      <c r="AO115" s="920"/>
      <c r="AP115" s="922">
        <v>0.1</v>
      </c>
      <c r="AQ115" s="923"/>
      <c r="AR115" s="923"/>
      <c r="AS115" s="923"/>
      <c r="AT115" s="924"/>
      <c r="AU115" s="932"/>
      <c r="AV115" s="933"/>
      <c r="AW115" s="933"/>
      <c r="AX115" s="933"/>
      <c r="AY115" s="933"/>
      <c r="AZ115" s="815" t="s">
        <v>461</v>
      </c>
      <c r="BA115" s="752"/>
      <c r="BB115" s="752"/>
      <c r="BC115" s="752"/>
      <c r="BD115" s="752"/>
      <c r="BE115" s="752"/>
      <c r="BF115" s="752"/>
      <c r="BG115" s="752"/>
      <c r="BH115" s="752"/>
      <c r="BI115" s="752"/>
      <c r="BJ115" s="752"/>
      <c r="BK115" s="752"/>
      <c r="BL115" s="752"/>
      <c r="BM115" s="752"/>
      <c r="BN115" s="752"/>
      <c r="BO115" s="752"/>
      <c r="BP115" s="753"/>
      <c r="BQ115" s="816">
        <v>179</v>
      </c>
      <c r="BR115" s="817"/>
      <c r="BS115" s="817"/>
      <c r="BT115" s="817"/>
      <c r="BU115" s="817"/>
      <c r="BV115" s="817">
        <v>158</v>
      </c>
      <c r="BW115" s="817"/>
      <c r="BX115" s="817"/>
      <c r="BY115" s="817"/>
      <c r="BZ115" s="817"/>
      <c r="CA115" s="817">
        <v>137</v>
      </c>
      <c r="CB115" s="817"/>
      <c r="CC115" s="817"/>
      <c r="CD115" s="817"/>
      <c r="CE115" s="817"/>
      <c r="CF115" s="875">
        <v>0</v>
      </c>
      <c r="CG115" s="876"/>
      <c r="CH115" s="876"/>
      <c r="CI115" s="876"/>
      <c r="CJ115" s="876"/>
      <c r="CK115" s="927"/>
      <c r="CL115" s="821"/>
      <c r="CM115" s="815"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133</v>
      </c>
      <c r="DH115" s="780"/>
      <c r="DI115" s="780"/>
      <c r="DJ115" s="780"/>
      <c r="DK115" s="781"/>
      <c r="DL115" s="782" t="s">
        <v>445</v>
      </c>
      <c r="DM115" s="780"/>
      <c r="DN115" s="780"/>
      <c r="DO115" s="780"/>
      <c r="DP115" s="781"/>
      <c r="DQ115" s="782" t="s">
        <v>133</v>
      </c>
      <c r="DR115" s="780"/>
      <c r="DS115" s="780"/>
      <c r="DT115" s="780"/>
      <c r="DU115" s="781"/>
      <c r="DV115" s="824" t="s">
        <v>133</v>
      </c>
      <c r="DW115" s="825"/>
      <c r="DX115" s="825"/>
      <c r="DY115" s="825"/>
      <c r="DZ115" s="826"/>
    </row>
    <row r="116" spans="1:130" s="230" customFormat="1" ht="26.25" customHeight="1" x14ac:dyDescent="0.2">
      <c r="A116" s="916"/>
      <c r="B116" s="917"/>
      <c r="C116" s="839" t="s">
        <v>463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90</v>
      </c>
      <c r="AB116" s="780"/>
      <c r="AC116" s="780"/>
      <c r="AD116" s="780"/>
      <c r="AE116" s="781"/>
      <c r="AF116" s="782">
        <v>145</v>
      </c>
      <c r="AG116" s="780"/>
      <c r="AH116" s="780"/>
      <c r="AI116" s="780"/>
      <c r="AJ116" s="781"/>
      <c r="AK116" s="782">
        <v>82</v>
      </c>
      <c r="AL116" s="780"/>
      <c r="AM116" s="780"/>
      <c r="AN116" s="780"/>
      <c r="AO116" s="781"/>
      <c r="AP116" s="824">
        <v>0</v>
      </c>
      <c r="AQ116" s="825"/>
      <c r="AR116" s="825"/>
      <c r="AS116" s="825"/>
      <c r="AT116" s="826"/>
      <c r="AU116" s="932"/>
      <c r="AV116" s="933"/>
      <c r="AW116" s="933"/>
      <c r="AX116" s="933"/>
      <c r="AY116" s="933"/>
      <c r="AZ116" s="909" t="s">
        <v>464</v>
      </c>
      <c r="BA116" s="910"/>
      <c r="BB116" s="910"/>
      <c r="BC116" s="910"/>
      <c r="BD116" s="910"/>
      <c r="BE116" s="910"/>
      <c r="BF116" s="910"/>
      <c r="BG116" s="910"/>
      <c r="BH116" s="910"/>
      <c r="BI116" s="910"/>
      <c r="BJ116" s="910"/>
      <c r="BK116" s="910"/>
      <c r="BL116" s="910"/>
      <c r="BM116" s="910"/>
      <c r="BN116" s="910"/>
      <c r="BO116" s="910"/>
      <c r="BP116" s="911"/>
      <c r="BQ116" s="816" t="s">
        <v>447</v>
      </c>
      <c r="BR116" s="817"/>
      <c r="BS116" s="817"/>
      <c r="BT116" s="817"/>
      <c r="BU116" s="817"/>
      <c r="BV116" s="817" t="s">
        <v>133</v>
      </c>
      <c r="BW116" s="817"/>
      <c r="BX116" s="817"/>
      <c r="BY116" s="817"/>
      <c r="BZ116" s="817"/>
      <c r="CA116" s="817" t="s">
        <v>133</v>
      </c>
      <c r="CB116" s="817"/>
      <c r="CC116" s="817"/>
      <c r="CD116" s="817"/>
      <c r="CE116" s="817"/>
      <c r="CF116" s="875" t="s">
        <v>133</v>
      </c>
      <c r="CG116" s="876"/>
      <c r="CH116" s="876"/>
      <c r="CI116" s="876"/>
      <c r="CJ116" s="876"/>
      <c r="CK116" s="927"/>
      <c r="CL116" s="821"/>
      <c r="CM116" s="815" t="s">
        <v>465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133</v>
      </c>
      <c r="DH116" s="780"/>
      <c r="DI116" s="780"/>
      <c r="DJ116" s="780"/>
      <c r="DK116" s="781"/>
      <c r="DL116" s="782" t="s">
        <v>133</v>
      </c>
      <c r="DM116" s="780"/>
      <c r="DN116" s="780"/>
      <c r="DO116" s="780"/>
      <c r="DP116" s="781"/>
      <c r="DQ116" s="782" t="s">
        <v>133</v>
      </c>
      <c r="DR116" s="780"/>
      <c r="DS116" s="780"/>
      <c r="DT116" s="780"/>
      <c r="DU116" s="781"/>
      <c r="DV116" s="824" t="s">
        <v>133</v>
      </c>
      <c r="DW116" s="825"/>
      <c r="DX116" s="825"/>
      <c r="DY116" s="825"/>
      <c r="DZ116" s="826"/>
    </row>
    <row r="117" spans="1:130" s="230" customFormat="1" ht="26.25" customHeight="1" x14ac:dyDescent="0.2">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466</v>
      </c>
      <c r="Z117" s="897"/>
      <c r="AA117" s="902">
        <v>2703718</v>
      </c>
      <c r="AB117" s="903"/>
      <c r="AC117" s="903"/>
      <c r="AD117" s="903"/>
      <c r="AE117" s="904"/>
      <c r="AF117" s="905">
        <v>2670599</v>
      </c>
      <c r="AG117" s="903"/>
      <c r="AH117" s="903"/>
      <c r="AI117" s="903"/>
      <c r="AJ117" s="904"/>
      <c r="AK117" s="905">
        <v>2627645</v>
      </c>
      <c r="AL117" s="903"/>
      <c r="AM117" s="903"/>
      <c r="AN117" s="903"/>
      <c r="AO117" s="904"/>
      <c r="AP117" s="906"/>
      <c r="AQ117" s="907"/>
      <c r="AR117" s="907"/>
      <c r="AS117" s="907"/>
      <c r="AT117" s="908"/>
      <c r="AU117" s="932"/>
      <c r="AV117" s="933"/>
      <c r="AW117" s="933"/>
      <c r="AX117" s="933"/>
      <c r="AY117" s="933"/>
      <c r="AZ117" s="863" t="s">
        <v>467</v>
      </c>
      <c r="BA117" s="864"/>
      <c r="BB117" s="864"/>
      <c r="BC117" s="864"/>
      <c r="BD117" s="864"/>
      <c r="BE117" s="864"/>
      <c r="BF117" s="864"/>
      <c r="BG117" s="864"/>
      <c r="BH117" s="864"/>
      <c r="BI117" s="864"/>
      <c r="BJ117" s="864"/>
      <c r="BK117" s="864"/>
      <c r="BL117" s="864"/>
      <c r="BM117" s="864"/>
      <c r="BN117" s="864"/>
      <c r="BO117" s="864"/>
      <c r="BP117" s="865"/>
      <c r="BQ117" s="816" t="s">
        <v>133</v>
      </c>
      <c r="BR117" s="817"/>
      <c r="BS117" s="817"/>
      <c r="BT117" s="817"/>
      <c r="BU117" s="817"/>
      <c r="BV117" s="817" t="s">
        <v>133</v>
      </c>
      <c r="BW117" s="817"/>
      <c r="BX117" s="817"/>
      <c r="BY117" s="817"/>
      <c r="BZ117" s="817"/>
      <c r="CA117" s="817" t="s">
        <v>133</v>
      </c>
      <c r="CB117" s="817"/>
      <c r="CC117" s="817"/>
      <c r="CD117" s="817"/>
      <c r="CE117" s="817"/>
      <c r="CF117" s="875" t="s">
        <v>133</v>
      </c>
      <c r="CG117" s="876"/>
      <c r="CH117" s="876"/>
      <c r="CI117" s="876"/>
      <c r="CJ117" s="876"/>
      <c r="CK117" s="927"/>
      <c r="CL117" s="821"/>
      <c r="CM117" s="815"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133</v>
      </c>
      <c r="DH117" s="780"/>
      <c r="DI117" s="780"/>
      <c r="DJ117" s="780"/>
      <c r="DK117" s="781"/>
      <c r="DL117" s="782" t="s">
        <v>133</v>
      </c>
      <c r="DM117" s="780"/>
      <c r="DN117" s="780"/>
      <c r="DO117" s="780"/>
      <c r="DP117" s="781"/>
      <c r="DQ117" s="782" t="s">
        <v>133</v>
      </c>
      <c r="DR117" s="780"/>
      <c r="DS117" s="780"/>
      <c r="DT117" s="780"/>
      <c r="DU117" s="781"/>
      <c r="DV117" s="824" t="s">
        <v>133</v>
      </c>
      <c r="DW117" s="825"/>
      <c r="DX117" s="825"/>
      <c r="DY117" s="825"/>
      <c r="DZ117" s="826"/>
    </row>
    <row r="118" spans="1:130" s="230" customFormat="1" ht="26.25" customHeight="1" x14ac:dyDescent="0.2">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310</v>
      </c>
      <c r="AL118" s="896"/>
      <c r="AM118" s="896"/>
      <c r="AN118" s="896"/>
      <c r="AO118" s="897"/>
      <c r="AP118" s="899" t="s">
        <v>439</v>
      </c>
      <c r="AQ118" s="900"/>
      <c r="AR118" s="900"/>
      <c r="AS118" s="900"/>
      <c r="AT118" s="901"/>
      <c r="AU118" s="932"/>
      <c r="AV118" s="933"/>
      <c r="AW118" s="933"/>
      <c r="AX118" s="933"/>
      <c r="AY118" s="933"/>
      <c r="AZ118" s="838" t="s">
        <v>469</v>
      </c>
      <c r="BA118" s="839"/>
      <c r="BB118" s="839"/>
      <c r="BC118" s="839"/>
      <c r="BD118" s="839"/>
      <c r="BE118" s="839"/>
      <c r="BF118" s="839"/>
      <c r="BG118" s="839"/>
      <c r="BH118" s="839"/>
      <c r="BI118" s="839"/>
      <c r="BJ118" s="839"/>
      <c r="BK118" s="839"/>
      <c r="BL118" s="839"/>
      <c r="BM118" s="839"/>
      <c r="BN118" s="839"/>
      <c r="BO118" s="839"/>
      <c r="BP118" s="840"/>
      <c r="BQ118" s="879" t="s">
        <v>133</v>
      </c>
      <c r="BR118" s="845"/>
      <c r="BS118" s="845"/>
      <c r="BT118" s="845"/>
      <c r="BU118" s="845"/>
      <c r="BV118" s="845" t="s">
        <v>133</v>
      </c>
      <c r="BW118" s="845"/>
      <c r="BX118" s="845"/>
      <c r="BY118" s="845"/>
      <c r="BZ118" s="845"/>
      <c r="CA118" s="845" t="s">
        <v>133</v>
      </c>
      <c r="CB118" s="845"/>
      <c r="CC118" s="845"/>
      <c r="CD118" s="845"/>
      <c r="CE118" s="845"/>
      <c r="CF118" s="875" t="s">
        <v>133</v>
      </c>
      <c r="CG118" s="876"/>
      <c r="CH118" s="876"/>
      <c r="CI118" s="876"/>
      <c r="CJ118" s="876"/>
      <c r="CK118" s="927"/>
      <c r="CL118" s="821"/>
      <c r="CM118" s="815"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133</v>
      </c>
      <c r="DH118" s="780"/>
      <c r="DI118" s="780"/>
      <c r="DJ118" s="780"/>
      <c r="DK118" s="781"/>
      <c r="DL118" s="782" t="s">
        <v>133</v>
      </c>
      <c r="DM118" s="780"/>
      <c r="DN118" s="780"/>
      <c r="DO118" s="780"/>
      <c r="DP118" s="781"/>
      <c r="DQ118" s="782" t="s">
        <v>133</v>
      </c>
      <c r="DR118" s="780"/>
      <c r="DS118" s="780"/>
      <c r="DT118" s="780"/>
      <c r="DU118" s="781"/>
      <c r="DV118" s="824" t="s">
        <v>133</v>
      </c>
      <c r="DW118" s="825"/>
      <c r="DX118" s="825"/>
      <c r="DY118" s="825"/>
      <c r="DZ118" s="826"/>
    </row>
    <row r="119" spans="1:130" s="230" customFormat="1" ht="26.25" customHeight="1" x14ac:dyDescent="0.2">
      <c r="A119" s="818" t="s">
        <v>443</v>
      </c>
      <c r="B119" s="819"/>
      <c r="C119" s="860" t="s">
        <v>444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133</v>
      </c>
      <c r="AB119" s="889"/>
      <c r="AC119" s="889"/>
      <c r="AD119" s="889"/>
      <c r="AE119" s="890"/>
      <c r="AF119" s="891" t="s">
        <v>133</v>
      </c>
      <c r="AG119" s="889"/>
      <c r="AH119" s="889"/>
      <c r="AI119" s="889"/>
      <c r="AJ119" s="890"/>
      <c r="AK119" s="891" t="s">
        <v>133</v>
      </c>
      <c r="AL119" s="889"/>
      <c r="AM119" s="889"/>
      <c r="AN119" s="889"/>
      <c r="AO119" s="890"/>
      <c r="AP119" s="892" t="s">
        <v>445</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471</v>
      </c>
      <c r="BP119" s="878"/>
      <c r="BQ119" s="879">
        <v>23023440</v>
      </c>
      <c r="BR119" s="845"/>
      <c r="BS119" s="845"/>
      <c r="BT119" s="845"/>
      <c r="BU119" s="845"/>
      <c r="BV119" s="845">
        <v>21705549</v>
      </c>
      <c r="BW119" s="845"/>
      <c r="BX119" s="845"/>
      <c r="BY119" s="845"/>
      <c r="BZ119" s="845"/>
      <c r="CA119" s="845">
        <v>20175820</v>
      </c>
      <c r="CB119" s="845"/>
      <c r="CC119" s="845"/>
      <c r="CD119" s="845"/>
      <c r="CE119" s="845"/>
      <c r="CF119" s="748"/>
      <c r="CG119" s="749"/>
      <c r="CH119" s="749"/>
      <c r="CI119" s="749"/>
      <c r="CJ119" s="834"/>
      <c r="CK119" s="928"/>
      <c r="CL119" s="823"/>
      <c r="CM119" s="838" t="s">
        <v>472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11789</v>
      </c>
      <c r="DH119" s="764"/>
      <c r="DI119" s="764"/>
      <c r="DJ119" s="764"/>
      <c r="DK119" s="765"/>
      <c r="DL119" s="766">
        <v>10702</v>
      </c>
      <c r="DM119" s="764"/>
      <c r="DN119" s="764"/>
      <c r="DO119" s="764"/>
      <c r="DP119" s="765"/>
      <c r="DQ119" s="766">
        <v>9596</v>
      </c>
      <c r="DR119" s="764"/>
      <c r="DS119" s="764"/>
      <c r="DT119" s="764"/>
      <c r="DU119" s="765"/>
      <c r="DV119" s="848">
        <v>0.1</v>
      </c>
      <c r="DW119" s="849"/>
      <c r="DX119" s="849"/>
      <c r="DY119" s="849"/>
      <c r="DZ119" s="850"/>
    </row>
    <row r="120" spans="1:130" s="230" customFormat="1" ht="26.25" customHeight="1" x14ac:dyDescent="0.2">
      <c r="A120" s="820"/>
      <c r="B120" s="821"/>
      <c r="C120" s="815"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133</v>
      </c>
      <c r="AB120" s="780"/>
      <c r="AC120" s="780"/>
      <c r="AD120" s="780"/>
      <c r="AE120" s="781"/>
      <c r="AF120" s="782" t="s">
        <v>133</v>
      </c>
      <c r="AG120" s="780"/>
      <c r="AH120" s="780"/>
      <c r="AI120" s="780"/>
      <c r="AJ120" s="781"/>
      <c r="AK120" s="782" t="s">
        <v>133</v>
      </c>
      <c r="AL120" s="780"/>
      <c r="AM120" s="780"/>
      <c r="AN120" s="780"/>
      <c r="AO120" s="781"/>
      <c r="AP120" s="824" t="s">
        <v>133</v>
      </c>
      <c r="AQ120" s="825"/>
      <c r="AR120" s="825"/>
      <c r="AS120" s="825"/>
      <c r="AT120" s="826"/>
      <c r="AU120" s="880" t="s">
        <v>473</v>
      </c>
      <c r="AV120" s="881"/>
      <c r="AW120" s="881"/>
      <c r="AX120" s="881"/>
      <c r="AY120" s="882"/>
      <c r="AZ120" s="860" t="s">
        <v>474</v>
      </c>
      <c r="BA120" s="808"/>
      <c r="BB120" s="808"/>
      <c r="BC120" s="808"/>
      <c r="BD120" s="808"/>
      <c r="BE120" s="808"/>
      <c r="BF120" s="808"/>
      <c r="BG120" s="808"/>
      <c r="BH120" s="808"/>
      <c r="BI120" s="808"/>
      <c r="BJ120" s="808"/>
      <c r="BK120" s="808"/>
      <c r="BL120" s="808"/>
      <c r="BM120" s="808"/>
      <c r="BN120" s="808"/>
      <c r="BO120" s="808"/>
      <c r="BP120" s="809"/>
      <c r="BQ120" s="861">
        <v>8251130</v>
      </c>
      <c r="BR120" s="842"/>
      <c r="BS120" s="842"/>
      <c r="BT120" s="842"/>
      <c r="BU120" s="842"/>
      <c r="BV120" s="842">
        <v>8585270</v>
      </c>
      <c r="BW120" s="842"/>
      <c r="BX120" s="842"/>
      <c r="BY120" s="842"/>
      <c r="BZ120" s="842"/>
      <c r="CA120" s="842">
        <v>8656902</v>
      </c>
      <c r="CB120" s="842"/>
      <c r="CC120" s="842"/>
      <c r="CD120" s="842"/>
      <c r="CE120" s="842"/>
      <c r="CF120" s="866">
        <v>113.8</v>
      </c>
      <c r="CG120" s="867"/>
      <c r="CH120" s="867"/>
      <c r="CI120" s="867"/>
      <c r="CJ120" s="867"/>
      <c r="CK120" s="868" t="s">
        <v>475</v>
      </c>
      <c r="CL120" s="852"/>
      <c r="CM120" s="852"/>
      <c r="CN120" s="852"/>
      <c r="CO120" s="853"/>
      <c r="CP120" s="872" t="s">
        <v>409</v>
      </c>
      <c r="CQ120" s="873"/>
      <c r="CR120" s="873"/>
      <c r="CS120" s="873"/>
      <c r="CT120" s="873"/>
      <c r="CU120" s="873"/>
      <c r="CV120" s="873"/>
      <c r="CW120" s="873"/>
      <c r="CX120" s="873"/>
      <c r="CY120" s="873"/>
      <c r="CZ120" s="873"/>
      <c r="DA120" s="873"/>
      <c r="DB120" s="873"/>
      <c r="DC120" s="873"/>
      <c r="DD120" s="873"/>
      <c r="DE120" s="873"/>
      <c r="DF120" s="874"/>
      <c r="DG120" s="861">
        <v>1199727</v>
      </c>
      <c r="DH120" s="842"/>
      <c r="DI120" s="842"/>
      <c r="DJ120" s="842"/>
      <c r="DK120" s="842"/>
      <c r="DL120" s="842">
        <v>1178090</v>
      </c>
      <c r="DM120" s="842"/>
      <c r="DN120" s="842"/>
      <c r="DO120" s="842"/>
      <c r="DP120" s="842"/>
      <c r="DQ120" s="842">
        <v>1214113</v>
      </c>
      <c r="DR120" s="842"/>
      <c r="DS120" s="842"/>
      <c r="DT120" s="842"/>
      <c r="DU120" s="842"/>
      <c r="DV120" s="843">
        <v>16</v>
      </c>
      <c r="DW120" s="843"/>
      <c r="DX120" s="843"/>
      <c r="DY120" s="843"/>
      <c r="DZ120" s="844"/>
    </row>
    <row r="121" spans="1:130" s="230" customFormat="1" ht="26.25" customHeight="1" x14ac:dyDescent="0.2">
      <c r="A121" s="820"/>
      <c r="B121" s="821"/>
      <c r="C121" s="863" t="s">
        <v>476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3926</v>
      </c>
      <c r="AB121" s="780"/>
      <c r="AC121" s="780"/>
      <c r="AD121" s="780"/>
      <c r="AE121" s="781"/>
      <c r="AF121" s="782">
        <v>3926</v>
      </c>
      <c r="AG121" s="780"/>
      <c r="AH121" s="780"/>
      <c r="AI121" s="780"/>
      <c r="AJ121" s="781"/>
      <c r="AK121" s="782">
        <v>3927</v>
      </c>
      <c r="AL121" s="780"/>
      <c r="AM121" s="780"/>
      <c r="AN121" s="780"/>
      <c r="AO121" s="781"/>
      <c r="AP121" s="824">
        <v>0.1</v>
      </c>
      <c r="AQ121" s="825"/>
      <c r="AR121" s="825"/>
      <c r="AS121" s="825"/>
      <c r="AT121" s="826"/>
      <c r="AU121" s="883"/>
      <c r="AV121" s="884"/>
      <c r="AW121" s="884"/>
      <c r="AX121" s="884"/>
      <c r="AY121" s="885"/>
      <c r="AZ121" s="815" t="s">
        <v>477</v>
      </c>
      <c r="BA121" s="752"/>
      <c r="BB121" s="752"/>
      <c r="BC121" s="752"/>
      <c r="BD121" s="752"/>
      <c r="BE121" s="752"/>
      <c r="BF121" s="752"/>
      <c r="BG121" s="752"/>
      <c r="BH121" s="752"/>
      <c r="BI121" s="752"/>
      <c r="BJ121" s="752"/>
      <c r="BK121" s="752"/>
      <c r="BL121" s="752"/>
      <c r="BM121" s="752"/>
      <c r="BN121" s="752"/>
      <c r="BO121" s="752"/>
      <c r="BP121" s="753"/>
      <c r="BQ121" s="816">
        <v>38733</v>
      </c>
      <c r="BR121" s="817"/>
      <c r="BS121" s="817"/>
      <c r="BT121" s="817"/>
      <c r="BU121" s="817"/>
      <c r="BV121" s="817">
        <v>27788</v>
      </c>
      <c r="BW121" s="817"/>
      <c r="BX121" s="817"/>
      <c r="BY121" s="817"/>
      <c r="BZ121" s="817"/>
      <c r="CA121" s="817">
        <v>23249</v>
      </c>
      <c r="CB121" s="817"/>
      <c r="CC121" s="817"/>
      <c r="CD121" s="817"/>
      <c r="CE121" s="817"/>
      <c r="CF121" s="875">
        <v>0.3</v>
      </c>
      <c r="CG121" s="876"/>
      <c r="CH121" s="876"/>
      <c r="CI121" s="876"/>
      <c r="CJ121" s="876"/>
      <c r="CK121" s="869"/>
      <c r="CL121" s="855"/>
      <c r="CM121" s="855"/>
      <c r="CN121" s="855"/>
      <c r="CO121" s="856"/>
      <c r="CP121" s="835" t="s">
        <v>412</v>
      </c>
      <c r="CQ121" s="836"/>
      <c r="CR121" s="836"/>
      <c r="CS121" s="836"/>
      <c r="CT121" s="836"/>
      <c r="CU121" s="836"/>
      <c r="CV121" s="836"/>
      <c r="CW121" s="836"/>
      <c r="CX121" s="836"/>
      <c r="CY121" s="836"/>
      <c r="CZ121" s="836"/>
      <c r="DA121" s="836"/>
      <c r="DB121" s="836"/>
      <c r="DC121" s="836"/>
      <c r="DD121" s="836"/>
      <c r="DE121" s="836"/>
      <c r="DF121" s="837"/>
      <c r="DG121" s="816">
        <v>631085</v>
      </c>
      <c r="DH121" s="817"/>
      <c r="DI121" s="817"/>
      <c r="DJ121" s="817"/>
      <c r="DK121" s="817"/>
      <c r="DL121" s="817">
        <v>579953</v>
      </c>
      <c r="DM121" s="817"/>
      <c r="DN121" s="817"/>
      <c r="DO121" s="817"/>
      <c r="DP121" s="817"/>
      <c r="DQ121" s="817">
        <v>531443</v>
      </c>
      <c r="DR121" s="817"/>
      <c r="DS121" s="817"/>
      <c r="DT121" s="817"/>
      <c r="DU121" s="817"/>
      <c r="DV121" s="794">
        <v>7</v>
      </c>
      <c r="DW121" s="794"/>
      <c r="DX121" s="794"/>
      <c r="DY121" s="794"/>
      <c r="DZ121" s="795"/>
    </row>
    <row r="122" spans="1:130" s="230" customFormat="1" ht="26.25" customHeight="1" x14ac:dyDescent="0.2">
      <c r="A122" s="820"/>
      <c r="B122" s="821"/>
      <c r="C122" s="815"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133</v>
      </c>
      <c r="AB122" s="780"/>
      <c r="AC122" s="780"/>
      <c r="AD122" s="780"/>
      <c r="AE122" s="781"/>
      <c r="AF122" s="782" t="s">
        <v>133</v>
      </c>
      <c r="AG122" s="780"/>
      <c r="AH122" s="780"/>
      <c r="AI122" s="780"/>
      <c r="AJ122" s="781"/>
      <c r="AK122" s="782" t="s">
        <v>133</v>
      </c>
      <c r="AL122" s="780"/>
      <c r="AM122" s="780"/>
      <c r="AN122" s="780"/>
      <c r="AO122" s="781"/>
      <c r="AP122" s="824" t="s">
        <v>133</v>
      </c>
      <c r="AQ122" s="825"/>
      <c r="AR122" s="825"/>
      <c r="AS122" s="825"/>
      <c r="AT122" s="826"/>
      <c r="AU122" s="883"/>
      <c r="AV122" s="884"/>
      <c r="AW122" s="884"/>
      <c r="AX122" s="884"/>
      <c r="AY122" s="885"/>
      <c r="AZ122" s="838" t="s">
        <v>478</v>
      </c>
      <c r="BA122" s="839"/>
      <c r="BB122" s="839"/>
      <c r="BC122" s="839"/>
      <c r="BD122" s="839"/>
      <c r="BE122" s="839"/>
      <c r="BF122" s="839"/>
      <c r="BG122" s="839"/>
      <c r="BH122" s="839"/>
      <c r="BI122" s="839"/>
      <c r="BJ122" s="839"/>
      <c r="BK122" s="839"/>
      <c r="BL122" s="839"/>
      <c r="BM122" s="839"/>
      <c r="BN122" s="839"/>
      <c r="BO122" s="839"/>
      <c r="BP122" s="840"/>
      <c r="BQ122" s="879">
        <v>15243513</v>
      </c>
      <c r="BR122" s="845"/>
      <c r="BS122" s="845"/>
      <c r="BT122" s="845"/>
      <c r="BU122" s="845"/>
      <c r="BV122" s="845">
        <v>14190913</v>
      </c>
      <c r="BW122" s="845"/>
      <c r="BX122" s="845"/>
      <c r="BY122" s="845"/>
      <c r="BZ122" s="845"/>
      <c r="CA122" s="845">
        <v>13035291</v>
      </c>
      <c r="CB122" s="845"/>
      <c r="CC122" s="845"/>
      <c r="CD122" s="845"/>
      <c r="CE122" s="845"/>
      <c r="CF122" s="846">
        <v>171.4</v>
      </c>
      <c r="CG122" s="847"/>
      <c r="CH122" s="847"/>
      <c r="CI122" s="847"/>
      <c r="CJ122" s="847"/>
      <c r="CK122" s="869"/>
      <c r="CL122" s="855"/>
      <c r="CM122" s="855"/>
      <c r="CN122" s="855"/>
      <c r="CO122" s="856"/>
      <c r="CP122" s="835" t="s">
        <v>414</v>
      </c>
      <c r="CQ122" s="836"/>
      <c r="CR122" s="836"/>
      <c r="CS122" s="836"/>
      <c r="CT122" s="836"/>
      <c r="CU122" s="836"/>
      <c r="CV122" s="836"/>
      <c r="CW122" s="836"/>
      <c r="CX122" s="836"/>
      <c r="CY122" s="836"/>
      <c r="CZ122" s="836"/>
      <c r="DA122" s="836"/>
      <c r="DB122" s="836"/>
      <c r="DC122" s="836"/>
      <c r="DD122" s="836"/>
      <c r="DE122" s="836"/>
      <c r="DF122" s="837"/>
      <c r="DG122" s="816">
        <v>183772</v>
      </c>
      <c r="DH122" s="817"/>
      <c r="DI122" s="817"/>
      <c r="DJ122" s="817"/>
      <c r="DK122" s="817"/>
      <c r="DL122" s="817">
        <v>175009</v>
      </c>
      <c r="DM122" s="817"/>
      <c r="DN122" s="817"/>
      <c r="DO122" s="817"/>
      <c r="DP122" s="817"/>
      <c r="DQ122" s="817">
        <v>164759</v>
      </c>
      <c r="DR122" s="817"/>
      <c r="DS122" s="817"/>
      <c r="DT122" s="817"/>
      <c r="DU122" s="817"/>
      <c r="DV122" s="794">
        <v>2.2000000000000002</v>
      </c>
      <c r="DW122" s="794"/>
      <c r="DX122" s="794"/>
      <c r="DY122" s="794"/>
      <c r="DZ122" s="795"/>
    </row>
    <row r="123" spans="1:130" s="230" customFormat="1" ht="26.25" customHeight="1" x14ac:dyDescent="0.2">
      <c r="A123" s="820"/>
      <c r="B123" s="821"/>
      <c r="C123" s="815" t="s">
        <v>465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133</v>
      </c>
      <c r="AB123" s="780"/>
      <c r="AC123" s="780"/>
      <c r="AD123" s="780"/>
      <c r="AE123" s="781"/>
      <c r="AF123" s="782" t="s">
        <v>133</v>
      </c>
      <c r="AG123" s="780"/>
      <c r="AH123" s="780"/>
      <c r="AI123" s="780"/>
      <c r="AJ123" s="781"/>
      <c r="AK123" s="782" t="s">
        <v>133</v>
      </c>
      <c r="AL123" s="780"/>
      <c r="AM123" s="780"/>
      <c r="AN123" s="780"/>
      <c r="AO123" s="781"/>
      <c r="AP123" s="824" t="s">
        <v>133</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479</v>
      </c>
      <c r="BP123" s="878"/>
      <c r="BQ123" s="832">
        <v>23533376</v>
      </c>
      <c r="BR123" s="833"/>
      <c r="BS123" s="833"/>
      <c r="BT123" s="833"/>
      <c r="BU123" s="833"/>
      <c r="BV123" s="833">
        <v>22803971</v>
      </c>
      <c r="BW123" s="833"/>
      <c r="BX123" s="833"/>
      <c r="BY123" s="833"/>
      <c r="BZ123" s="833"/>
      <c r="CA123" s="833">
        <v>21715442</v>
      </c>
      <c r="CB123" s="833"/>
      <c r="CC123" s="833"/>
      <c r="CD123" s="833"/>
      <c r="CE123" s="833"/>
      <c r="CF123" s="748"/>
      <c r="CG123" s="749"/>
      <c r="CH123" s="749"/>
      <c r="CI123" s="749"/>
      <c r="CJ123" s="834"/>
      <c r="CK123" s="869"/>
      <c r="CL123" s="855"/>
      <c r="CM123" s="855"/>
      <c r="CN123" s="855"/>
      <c r="CO123" s="856"/>
      <c r="CP123" s="835" t="s">
        <v>411</v>
      </c>
      <c r="CQ123" s="836"/>
      <c r="CR123" s="836"/>
      <c r="CS123" s="836"/>
      <c r="CT123" s="836"/>
      <c r="CU123" s="836"/>
      <c r="CV123" s="836"/>
      <c r="CW123" s="836"/>
      <c r="CX123" s="836"/>
      <c r="CY123" s="836"/>
      <c r="CZ123" s="836"/>
      <c r="DA123" s="836"/>
      <c r="DB123" s="836"/>
      <c r="DC123" s="836"/>
      <c r="DD123" s="836"/>
      <c r="DE123" s="836"/>
      <c r="DF123" s="837"/>
      <c r="DG123" s="779" t="s">
        <v>133</v>
      </c>
      <c r="DH123" s="780"/>
      <c r="DI123" s="780"/>
      <c r="DJ123" s="780"/>
      <c r="DK123" s="781"/>
      <c r="DL123" s="782" t="s">
        <v>133</v>
      </c>
      <c r="DM123" s="780"/>
      <c r="DN123" s="780"/>
      <c r="DO123" s="780"/>
      <c r="DP123" s="781"/>
      <c r="DQ123" s="782" t="s">
        <v>133</v>
      </c>
      <c r="DR123" s="780"/>
      <c r="DS123" s="780"/>
      <c r="DT123" s="780"/>
      <c r="DU123" s="781"/>
      <c r="DV123" s="824" t="s">
        <v>133</v>
      </c>
      <c r="DW123" s="825"/>
      <c r="DX123" s="825"/>
      <c r="DY123" s="825"/>
      <c r="DZ123" s="826"/>
    </row>
    <row r="124" spans="1:130" s="230" customFormat="1" ht="26.25" customHeight="1" thickBot="1" x14ac:dyDescent="0.25">
      <c r="A124" s="820"/>
      <c r="B124" s="821"/>
      <c r="C124" s="815"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133</v>
      </c>
      <c r="AB124" s="780"/>
      <c r="AC124" s="780"/>
      <c r="AD124" s="780"/>
      <c r="AE124" s="781"/>
      <c r="AF124" s="782" t="s">
        <v>133</v>
      </c>
      <c r="AG124" s="780"/>
      <c r="AH124" s="780"/>
      <c r="AI124" s="780"/>
      <c r="AJ124" s="781"/>
      <c r="AK124" s="782" t="s">
        <v>133</v>
      </c>
      <c r="AL124" s="780"/>
      <c r="AM124" s="780"/>
      <c r="AN124" s="780"/>
      <c r="AO124" s="781"/>
      <c r="AP124" s="824" t="s">
        <v>133</v>
      </c>
      <c r="AQ124" s="825"/>
      <c r="AR124" s="825"/>
      <c r="AS124" s="825"/>
      <c r="AT124" s="826"/>
      <c r="AU124" s="827" t="s">
        <v>480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133</v>
      </c>
      <c r="BR124" s="831"/>
      <c r="BS124" s="831"/>
      <c r="BT124" s="831"/>
      <c r="BU124" s="831"/>
      <c r="BV124" s="831" t="s">
        <v>133</v>
      </c>
      <c r="BW124" s="831"/>
      <c r="BX124" s="831"/>
      <c r="BY124" s="831"/>
      <c r="BZ124" s="831"/>
      <c r="CA124" s="831" t="s">
        <v>133</v>
      </c>
      <c r="CB124" s="831"/>
      <c r="CC124" s="831"/>
      <c r="CD124" s="831"/>
      <c r="CE124" s="831"/>
      <c r="CF124" s="726"/>
      <c r="CG124" s="727"/>
      <c r="CH124" s="727"/>
      <c r="CI124" s="727"/>
      <c r="CJ124" s="862"/>
      <c r="CK124" s="870"/>
      <c r="CL124" s="870"/>
      <c r="CM124" s="870"/>
      <c r="CN124" s="870"/>
      <c r="CO124" s="871"/>
      <c r="CP124" s="835" t="s">
        <v>481</v>
      </c>
      <c r="CQ124" s="836"/>
      <c r="CR124" s="836"/>
      <c r="CS124" s="836"/>
      <c r="CT124" s="836"/>
      <c r="CU124" s="836"/>
      <c r="CV124" s="836"/>
      <c r="CW124" s="836"/>
      <c r="CX124" s="836"/>
      <c r="CY124" s="836"/>
      <c r="CZ124" s="836"/>
      <c r="DA124" s="836"/>
      <c r="DB124" s="836"/>
      <c r="DC124" s="836"/>
      <c r="DD124" s="836"/>
      <c r="DE124" s="836"/>
      <c r="DF124" s="837"/>
      <c r="DG124" s="763" t="s">
        <v>133</v>
      </c>
      <c r="DH124" s="764"/>
      <c r="DI124" s="764"/>
      <c r="DJ124" s="764"/>
      <c r="DK124" s="765"/>
      <c r="DL124" s="766" t="s">
        <v>133</v>
      </c>
      <c r="DM124" s="764"/>
      <c r="DN124" s="764"/>
      <c r="DO124" s="764"/>
      <c r="DP124" s="765"/>
      <c r="DQ124" s="766" t="s">
        <v>133</v>
      </c>
      <c r="DR124" s="764"/>
      <c r="DS124" s="764"/>
      <c r="DT124" s="764"/>
      <c r="DU124" s="765"/>
      <c r="DV124" s="848" t="s">
        <v>133</v>
      </c>
      <c r="DW124" s="849"/>
      <c r="DX124" s="849"/>
      <c r="DY124" s="849"/>
      <c r="DZ124" s="850"/>
    </row>
    <row r="125" spans="1:130" s="230" customFormat="1" ht="26.25" customHeight="1" x14ac:dyDescent="0.2">
      <c r="A125" s="820"/>
      <c r="B125" s="821"/>
      <c r="C125" s="815"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v>1298</v>
      </c>
      <c r="AB125" s="780"/>
      <c r="AC125" s="780"/>
      <c r="AD125" s="780"/>
      <c r="AE125" s="781"/>
      <c r="AF125" s="782">
        <v>1299</v>
      </c>
      <c r="AG125" s="780"/>
      <c r="AH125" s="780"/>
      <c r="AI125" s="780"/>
      <c r="AJ125" s="781"/>
      <c r="AK125" s="782">
        <v>1299</v>
      </c>
      <c r="AL125" s="780"/>
      <c r="AM125" s="780"/>
      <c r="AN125" s="780"/>
      <c r="AO125" s="781"/>
      <c r="AP125" s="824">
        <v>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482</v>
      </c>
      <c r="CL125" s="852"/>
      <c r="CM125" s="852"/>
      <c r="CN125" s="852"/>
      <c r="CO125" s="853"/>
      <c r="CP125" s="860" t="s">
        <v>483</v>
      </c>
      <c r="CQ125" s="808"/>
      <c r="CR125" s="808"/>
      <c r="CS125" s="808"/>
      <c r="CT125" s="808"/>
      <c r="CU125" s="808"/>
      <c r="CV125" s="808"/>
      <c r="CW125" s="808"/>
      <c r="CX125" s="808"/>
      <c r="CY125" s="808"/>
      <c r="CZ125" s="808"/>
      <c r="DA125" s="808"/>
      <c r="DB125" s="808"/>
      <c r="DC125" s="808"/>
      <c r="DD125" s="808"/>
      <c r="DE125" s="808"/>
      <c r="DF125" s="809"/>
      <c r="DG125" s="861" t="s">
        <v>133</v>
      </c>
      <c r="DH125" s="842"/>
      <c r="DI125" s="842"/>
      <c r="DJ125" s="842"/>
      <c r="DK125" s="842"/>
      <c r="DL125" s="842" t="s">
        <v>133</v>
      </c>
      <c r="DM125" s="842"/>
      <c r="DN125" s="842"/>
      <c r="DO125" s="842"/>
      <c r="DP125" s="842"/>
      <c r="DQ125" s="842" t="s">
        <v>133</v>
      </c>
      <c r="DR125" s="842"/>
      <c r="DS125" s="842"/>
      <c r="DT125" s="842"/>
      <c r="DU125" s="842"/>
      <c r="DV125" s="843" t="s">
        <v>133</v>
      </c>
      <c r="DW125" s="843"/>
      <c r="DX125" s="843"/>
      <c r="DY125" s="843"/>
      <c r="DZ125" s="844"/>
    </row>
    <row r="126" spans="1:130" s="230" customFormat="1" ht="26.25" customHeight="1" thickBot="1" x14ac:dyDescent="0.25">
      <c r="A126" s="820"/>
      <c r="B126" s="821"/>
      <c r="C126" s="815" t="s">
        <v>472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133</v>
      </c>
      <c r="AB126" s="780"/>
      <c r="AC126" s="780"/>
      <c r="AD126" s="780"/>
      <c r="AE126" s="781"/>
      <c r="AF126" s="782" t="s">
        <v>133</v>
      </c>
      <c r="AG126" s="780"/>
      <c r="AH126" s="780"/>
      <c r="AI126" s="780"/>
      <c r="AJ126" s="781"/>
      <c r="AK126" s="782" t="s">
        <v>133</v>
      </c>
      <c r="AL126" s="780"/>
      <c r="AM126" s="780"/>
      <c r="AN126" s="780"/>
      <c r="AO126" s="781"/>
      <c r="AP126" s="824" t="s">
        <v>133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484</v>
      </c>
      <c r="CQ126" s="752"/>
      <c r="CR126" s="752"/>
      <c r="CS126" s="752"/>
      <c r="CT126" s="752"/>
      <c r="CU126" s="752"/>
      <c r="CV126" s="752"/>
      <c r="CW126" s="752"/>
      <c r="CX126" s="752"/>
      <c r="CY126" s="752"/>
      <c r="CZ126" s="752"/>
      <c r="DA126" s="752"/>
      <c r="DB126" s="752"/>
      <c r="DC126" s="752"/>
      <c r="DD126" s="752"/>
      <c r="DE126" s="752"/>
      <c r="DF126" s="753"/>
      <c r="DG126" s="816" t="s">
        <v>133</v>
      </c>
      <c r="DH126" s="817"/>
      <c r="DI126" s="817"/>
      <c r="DJ126" s="817"/>
      <c r="DK126" s="817"/>
      <c r="DL126" s="817" t="s">
        <v>133</v>
      </c>
      <c r="DM126" s="817"/>
      <c r="DN126" s="817"/>
      <c r="DO126" s="817"/>
      <c r="DP126" s="817"/>
      <c r="DQ126" s="817" t="s">
        <v>133</v>
      </c>
      <c r="DR126" s="817"/>
      <c r="DS126" s="817"/>
      <c r="DT126" s="817"/>
      <c r="DU126" s="817"/>
      <c r="DV126" s="794" t="s">
        <v>133</v>
      </c>
      <c r="DW126" s="794"/>
      <c r="DX126" s="794"/>
      <c r="DY126" s="794"/>
      <c r="DZ126" s="795"/>
    </row>
    <row r="127" spans="1:130" s="230" customFormat="1" ht="26.25" customHeight="1" x14ac:dyDescent="0.2">
      <c r="A127" s="822"/>
      <c r="B127" s="823"/>
      <c r="C127" s="838" t="s">
        <v>485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445</v>
      </c>
      <c r="AB127" s="780"/>
      <c r="AC127" s="780"/>
      <c r="AD127" s="780"/>
      <c r="AE127" s="781"/>
      <c r="AF127" s="782" t="s">
        <v>133</v>
      </c>
      <c r="AG127" s="780"/>
      <c r="AH127" s="780"/>
      <c r="AI127" s="780"/>
      <c r="AJ127" s="781"/>
      <c r="AK127" s="782" t="s">
        <v>133</v>
      </c>
      <c r="AL127" s="780"/>
      <c r="AM127" s="780"/>
      <c r="AN127" s="780"/>
      <c r="AO127" s="781"/>
      <c r="AP127" s="824" t="s">
        <v>445</v>
      </c>
      <c r="AQ127" s="825"/>
      <c r="AR127" s="825"/>
      <c r="AS127" s="825"/>
      <c r="AT127" s="826"/>
      <c r="AU127" s="232"/>
      <c r="AV127" s="232"/>
      <c r="AW127" s="232"/>
      <c r="AX127" s="841" t="s">
        <v>486</v>
      </c>
      <c r="AY127" s="812"/>
      <c r="AZ127" s="812"/>
      <c r="BA127" s="812"/>
      <c r="BB127" s="812"/>
      <c r="BC127" s="812"/>
      <c r="BD127" s="812"/>
      <c r="BE127" s="813"/>
      <c r="BF127" s="811" t="s">
        <v>487</v>
      </c>
      <c r="BG127" s="812"/>
      <c r="BH127" s="812"/>
      <c r="BI127" s="812"/>
      <c r="BJ127" s="812"/>
      <c r="BK127" s="812"/>
      <c r="BL127" s="813"/>
      <c r="BM127" s="811" t="s">
        <v>488</v>
      </c>
      <c r="BN127" s="812"/>
      <c r="BO127" s="812"/>
      <c r="BP127" s="812"/>
      <c r="BQ127" s="812"/>
      <c r="BR127" s="812"/>
      <c r="BS127" s="813"/>
      <c r="BT127" s="811" t="s">
        <v>489</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490</v>
      </c>
      <c r="CQ127" s="752"/>
      <c r="CR127" s="752"/>
      <c r="CS127" s="752"/>
      <c r="CT127" s="752"/>
      <c r="CU127" s="752"/>
      <c r="CV127" s="752"/>
      <c r="CW127" s="752"/>
      <c r="CX127" s="752"/>
      <c r="CY127" s="752"/>
      <c r="CZ127" s="752"/>
      <c r="DA127" s="752"/>
      <c r="DB127" s="752"/>
      <c r="DC127" s="752"/>
      <c r="DD127" s="752"/>
      <c r="DE127" s="752"/>
      <c r="DF127" s="753"/>
      <c r="DG127" s="816" t="s">
        <v>445</v>
      </c>
      <c r="DH127" s="817"/>
      <c r="DI127" s="817"/>
      <c r="DJ127" s="817"/>
      <c r="DK127" s="817"/>
      <c r="DL127" s="817" t="s">
        <v>133</v>
      </c>
      <c r="DM127" s="817"/>
      <c r="DN127" s="817"/>
      <c r="DO127" s="817"/>
      <c r="DP127" s="817"/>
      <c r="DQ127" s="817" t="s">
        <v>133</v>
      </c>
      <c r="DR127" s="817"/>
      <c r="DS127" s="817"/>
      <c r="DT127" s="817"/>
      <c r="DU127" s="817"/>
      <c r="DV127" s="794" t="s">
        <v>133</v>
      </c>
      <c r="DW127" s="794"/>
      <c r="DX127" s="794"/>
      <c r="DY127" s="794"/>
      <c r="DZ127" s="795"/>
    </row>
    <row r="128" spans="1:130" s="230" customFormat="1" ht="26.25" customHeight="1" thickBot="1" x14ac:dyDescent="0.25">
      <c r="A128" s="796" t="s">
        <v>491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492</v>
      </c>
      <c r="X128" s="798"/>
      <c r="Y128" s="798"/>
      <c r="Z128" s="799"/>
      <c r="AA128" s="800">
        <v>18176</v>
      </c>
      <c r="AB128" s="801"/>
      <c r="AC128" s="801"/>
      <c r="AD128" s="801"/>
      <c r="AE128" s="802"/>
      <c r="AF128" s="803">
        <v>10896</v>
      </c>
      <c r="AG128" s="801"/>
      <c r="AH128" s="801"/>
      <c r="AI128" s="801"/>
      <c r="AJ128" s="802"/>
      <c r="AK128" s="803">
        <v>4753</v>
      </c>
      <c r="AL128" s="801"/>
      <c r="AM128" s="801"/>
      <c r="AN128" s="801"/>
      <c r="AO128" s="802"/>
      <c r="AP128" s="804"/>
      <c r="AQ128" s="805"/>
      <c r="AR128" s="805"/>
      <c r="AS128" s="805"/>
      <c r="AT128" s="806"/>
      <c r="AU128" s="232"/>
      <c r="AV128" s="232"/>
      <c r="AW128" s="232"/>
      <c r="AX128" s="807" t="s">
        <v>493</v>
      </c>
      <c r="AY128" s="808"/>
      <c r="AZ128" s="808"/>
      <c r="BA128" s="808"/>
      <c r="BB128" s="808"/>
      <c r="BC128" s="808"/>
      <c r="BD128" s="808"/>
      <c r="BE128" s="809"/>
      <c r="BF128" s="786" t="s">
        <v>133</v>
      </c>
      <c r="BG128" s="787"/>
      <c r="BH128" s="787"/>
      <c r="BI128" s="787"/>
      <c r="BJ128" s="787"/>
      <c r="BK128" s="787"/>
      <c r="BL128" s="810"/>
      <c r="BM128" s="786">
        <v>13.43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494</v>
      </c>
      <c r="CQ128" s="730"/>
      <c r="CR128" s="730"/>
      <c r="CS128" s="730"/>
      <c r="CT128" s="730"/>
      <c r="CU128" s="730"/>
      <c r="CV128" s="730"/>
      <c r="CW128" s="730"/>
      <c r="CX128" s="730"/>
      <c r="CY128" s="730"/>
      <c r="CZ128" s="730"/>
      <c r="DA128" s="730"/>
      <c r="DB128" s="730"/>
      <c r="DC128" s="730"/>
      <c r="DD128" s="730"/>
      <c r="DE128" s="730"/>
      <c r="DF128" s="731"/>
      <c r="DG128" s="790">
        <v>179</v>
      </c>
      <c r="DH128" s="791"/>
      <c r="DI128" s="791"/>
      <c r="DJ128" s="791"/>
      <c r="DK128" s="791"/>
      <c r="DL128" s="791">
        <v>158</v>
      </c>
      <c r="DM128" s="791"/>
      <c r="DN128" s="791"/>
      <c r="DO128" s="791"/>
      <c r="DP128" s="791"/>
      <c r="DQ128" s="791">
        <v>137</v>
      </c>
      <c r="DR128" s="791"/>
      <c r="DS128" s="791"/>
      <c r="DT128" s="791"/>
      <c r="DU128" s="791"/>
      <c r="DV128" s="792">
        <v>0</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495</v>
      </c>
      <c r="X129" s="777"/>
      <c r="Y129" s="777"/>
      <c r="Z129" s="778"/>
      <c r="AA129" s="779">
        <v>9560372</v>
      </c>
      <c r="AB129" s="780"/>
      <c r="AC129" s="780"/>
      <c r="AD129" s="780"/>
      <c r="AE129" s="781"/>
      <c r="AF129" s="782">
        <v>9807105</v>
      </c>
      <c r="AG129" s="780"/>
      <c r="AH129" s="780"/>
      <c r="AI129" s="780"/>
      <c r="AJ129" s="781"/>
      <c r="AK129" s="782">
        <v>9450877</v>
      </c>
      <c r="AL129" s="780"/>
      <c r="AM129" s="780"/>
      <c r="AN129" s="780"/>
      <c r="AO129" s="781"/>
      <c r="AP129" s="783"/>
      <c r="AQ129" s="784"/>
      <c r="AR129" s="784"/>
      <c r="AS129" s="784"/>
      <c r="AT129" s="785"/>
      <c r="AU129" s="233"/>
      <c r="AV129" s="233"/>
      <c r="AW129" s="233"/>
      <c r="AX129" s="751" t="s">
        <v>496</v>
      </c>
      <c r="AY129" s="752"/>
      <c r="AZ129" s="752"/>
      <c r="BA129" s="752"/>
      <c r="BB129" s="752"/>
      <c r="BC129" s="752"/>
      <c r="BD129" s="752"/>
      <c r="BE129" s="753"/>
      <c r="BF129" s="770" t="s">
        <v>445</v>
      </c>
      <c r="BG129" s="771"/>
      <c r="BH129" s="771"/>
      <c r="BI129" s="771"/>
      <c r="BJ129" s="771"/>
      <c r="BK129" s="771"/>
      <c r="BL129" s="772"/>
      <c r="BM129" s="770">
        <v>18.43</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498</v>
      </c>
      <c r="X130" s="777"/>
      <c r="Y130" s="777"/>
      <c r="Z130" s="778"/>
      <c r="AA130" s="779">
        <v>1987029</v>
      </c>
      <c r="AB130" s="780"/>
      <c r="AC130" s="780"/>
      <c r="AD130" s="780"/>
      <c r="AE130" s="781"/>
      <c r="AF130" s="782">
        <v>1923704</v>
      </c>
      <c r="AG130" s="780"/>
      <c r="AH130" s="780"/>
      <c r="AI130" s="780"/>
      <c r="AJ130" s="781"/>
      <c r="AK130" s="782">
        <v>1843488</v>
      </c>
      <c r="AL130" s="780"/>
      <c r="AM130" s="780"/>
      <c r="AN130" s="780"/>
      <c r="AO130" s="781"/>
      <c r="AP130" s="783"/>
      <c r="AQ130" s="784"/>
      <c r="AR130" s="784"/>
      <c r="AS130" s="784"/>
      <c r="AT130" s="785"/>
      <c r="AU130" s="233"/>
      <c r="AV130" s="233"/>
      <c r="AW130" s="233"/>
      <c r="AX130" s="751" t="s">
        <v>499</v>
      </c>
      <c r="AY130" s="752"/>
      <c r="AZ130" s="752"/>
      <c r="BA130" s="752"/>
      <c r="BB130" s="752"/>
      <c r="BC130" s="752"/>
      <c r="BD130" s="752"/>
      <c r="BE130" s="753"/>
      <c r="BF130" s="754">
        <v>9.6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500</v>
      </c>
      <c r="X131" s="761"/>
      <c r="Y131" s="761"/>
      <c r="Z131" s="762"/>
      <c r="AA131" s="763">
        <v>7573343</v>
      </c>
      <c r="AB131" s="764"/>
      <c r="AC131" s="764"/>
      <c r="AD131" s="764"/>
      <c r="AE131" s="765"/>
      <c r="AF131" s="766">
        <v>7883401</v>
      </c>
      <c r="AG131" s="764"/>
      <c r="AH131" s="764"/>
      <c r="AI131" s="764"/>
      <c r="AJ131" s="765"/>
      <c r="AK131" s="766">
        <v>7607389</v>
      </c>
      <c r="AL131" s="764"/>
      <c r="AM131" s="764"/>
      <c r="AN131" s="764"/>
      <c r="AO131" s="765"/>
      <c r="AP131" s="767"/>
      <c r="AQ131" s="768"/>
      <c r="AR131" s="768"/>
      <c r="AS131" s="768"/>
      <c r="AT131" s="769"/>
      <c r="AU131" s="233"/>
      <c r="AV131" s="233"/>
      <c r="AW131" s="233"/>
      <c r="AX131" s="729" t="s">
        <v>501</v>
      </c>
      <c r="AY131" s="730"/>
      <c r="AZ131" s="730"/>
      <c r="BA131" s="730"/>
      <c r="BB131" s="730"/>
      <c r="BC131" s="730"/>
      <c r="BD131" s="730"/>
      <c r="BE131" s="731"/>
      <c r="BF131" s="732" t="s">
        <v>133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503</v>
      </c>
      <c r="W132" s="742"/>
      <c r="X132" s="742"/>
      <c r="Y132" s="742"/>
      <c r="Z132" s="743"/>
      <c r="AA132" s="744">
        <v>9.2233112909999999</v>
      </c>
      <c r="AB132" s="745"/>
      <c r="AC132" s="745"/>
      <c r="AD132" s="745"/>
      <c r="AE132" s="746"/>
      <c r="AF132" s="747">
        <v>9.3360593989999998</v>
      </c>
      <c r="AG132" s="745"/>
      <c r="AH132" s="745"/>
      <c r="AI132" s="745"/>
      <c r="AJ132" s="746"/>
      <c r="AK132" s="747">
        <v>10.245354880000001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504</v>
      </c>
      <c r="W133" s="721"/>
      <c r="X133" s="721"/>
      <c r="Y133" s="721"/>
      <c r="Z133" s="722"/>
      <c r="AA133" s="723">
        <v>8.1</v>
      </c>
      <c r="AB133" s="724"/>
      <c r="AC133" s="724"/>
      <c r="AD133" s="724"/>
      <c r="AE133" s="725"/>
      <c r="AF133" s="723">
        <v>9</v>
      </c>
      <c r="AG133" s="724"/>
      <c r="AH133" s="724"/>
      <c r="AI133" s="724"/>
      <c r="AJ133" s="725"/>
      <c r="AK133" s="723">
        <v>9.6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6NRbStu1hJa7v2q+e2XQw6rgvjq8rNwMMuQWebSiY9c0SEhzs3XVh1RCG4l3Jm0uWlC0Y2ZtR9NhkJGVBfGzA==" saltValue="ksQaONcalC6UZJgdQ7Sse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EE778-6D53-4FBA-A995-416B2F20C905}">
  <sheetPr>
    <pageSetUpPr fitToPage="1"/>
  </sheetPr>
  <dimension ref="A1:DQ105"/>
  <sheetViews>
    <sheetView showGridLines="0" view="pageBreakPreview" zoomScaleNormal="85" zoomScaleSheetLayoutView="100" workbookViewId="0">
      <selection activeCell="B2" sqref="B2"/>
    </sheetView>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505</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hvLsfJxjAo03yCattqHpJ3g3+/Ch3AT58tmv7RaQ0CThtpGcNY1wFWwIT796sQDnMkoDC3KEF3b7H+CUYAUZ+A==" saltValue="AomsQHOzA9/oYUhDHQdr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uV3ixlcr/aCe2fNzqcJKcEMpQLGc9B4NMs4uzboayH74hYYHQFKjkQxa5KYZj4LztpSBZUVxUeTnlPKe0FJ11g==" saltValue="wpjdR6S91kMk940il2ro1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508</v>
      </c>
      <c r="AP7" s="272"/>
      <c r="AQ7" s="273" t="s">
        <v>509</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510</v>
      </c>
      <c r="AQ8" s="279" t="s">
        <v>511</v>
      </c>
      <c r="AR8" s="280" t="s">
        <v>512</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513</v>
      </c>
      <c r="AL9" s="1131"/>
      <c r="AM9" s="1131"/>
      <c r="AN9" s="1132"/>
      <c r="AO9" s="281">
        <v>3435550</v>
      </c>
      <c r="AP9" s="281">
        <v>175507</v>
      </c>
      <c r="AQ9" s="282">
        <v>115879</v>
      </c>
      <c r="AR9" s="283">
        <v>51.5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514</v>
      </c>
      <c r="AL10" s="1131"/>
      <c r="AM10" s="1131"/>
      <c r="AN10" s="1132"/>
      <c r="AO10" s="284">
        <v>41827</v>
      </c>
      <c r="AP10" s="284">
        <v>2137</v>
      </c>
      <c r="AQ10" s="285">
        <v>14625</v>
      </c>
      <c r="AR10" s="286">
        <v>-85.4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515</v>
      </c>
      <c r="AL11" s="1131"/>
      <c r="AM11" s="1131"/>
      <c r="AN11" s="1132"/>
      <c r="AO11" s="284">
        <v>283925</v>
      </c>
      <c r="AP11" s="284">
        <v>14504</v>
      </c>
      <c r="AQ11" s="285">
        <v>3181</v>
      </c>
      <c r="AR11" s="286">
        <v>356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516</v>
      </c>
      <c r="AL12" s="1131"/>
      <c r="AM12" s="1131"/>
      <c r="AN12" s="1132"/>
      <c r="AO12" s="284" t="s">
        <v>517</v>
      </c>
      <c r="AP12" s="284" t="s">
        <v>517</v>
      </c>
      <c r="AQ12" s="285" t="s">
        <v>517</v>
      </c>
      <c r="AR12" s="286" t="s">
        <v>517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518</v>
      </c>
      <c r="AL13" s="1131"/>
      <c r="AM13" s="1131"/>
      <c r="AN13" s="1132"/>
      <c r="AO13" s="284">
        <v>117609</v>
      </c>
      <c r="AP13" s="284">
        <v>6008</v>
      </c>
      <c r="AQ13" s="285">
        <v>5586</v>
      </c>
      <c r="AR13" s="286">
        <v>7.6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519</v>
      </c>
      <c r="AL14" s="1131"/>
      <c r="AM14" s="1131"/>
      <c r="AN14" s="1132"/>
      <c r="AO14" s="284">
        <v>41228</v>
      </c>
      <c r="AP14" s="284">
        <v>2106</v>
      </c>
      <c r="AQ14" s="285">
        <v>1576</v>
      </c>
      <c r="AR14" s="286">
        <v>33.6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520</v>
      </c>
      <c r="AL15" s="1134"/>
      <c r="AM15" s="1134"/>
      <c r="AN15" s="1135"/>
      <c r="AO15" s="284">
        <v>-322815</v>
      </c>
      <c r="AP15" s="284">
        <v>-16491</v>
      </c>
      <c r="AQ15" s="285">
        <v>-7785</v>
      </c>
      <c r="AR15" s="286">
        <v>111.8</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3597324</v>
      </c>
      <c r="AP16" s="284">
        <v>183771</v>
      </c>
      <c r="AQ16" s="285">
        <v>133062</v>
      </c>
      <c r="AR16" s="286">
        <v>38.1</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525</v>
      </c>
      <c r="AL21" s="1137"/>
      <c r="AM21" s="1137"/>
      <c r="AN21" s="1138"/>
      <c r="AO21" s="297">
        <v>17.27</v>
      </c>
      <c r="AP21" s="298">
        <v>11.97</v>
      </c>
      <c r="AQ21" s="299">
        <v>5.3</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526</v>
      </c>
      <c r="AL22" s="1137"/>
      <c r="AM22" s="1137"/>
      <c r="AN22" s="1138"/>
      <c r="AO22" s="302">
        <v>91.6</v>
      </c>
      <c r="AP22" s="303">
        <v>95</v>
      </c>
      <c r="AQ22" s="304">
        <v>-3.4</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527</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508</v>
      </c>
      <c r="AP30" s="272"/>
      <c r="AQ30" s="273" t="s">
        <v>509</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510</v>
      </c>
      <c r="AQ31" s="279" t="s">
        <v>511</v>
      </c>
      <c r="AR31" s="280" t="s">
        <v>512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530</v>
      </c>
      <c r="AL32" s="1121"/>
      <c r="AM32" s="1121"/>
      <c r="AN32" s="1122"/>
      <c r="AO32" s="312">
        <v>2381486</v>
      </c>
      <c r="AP32" s="312">
        <v>121660</v>
      </c>
      <c r="AQ32" s="313">
        <v>79195</v>
      </c>
      <c r="AR32" s="314">
        <v>53.6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531</v>
      </c>
      <c r="AL33" s="1121"/>
      <c r="AM33" s="1121"/>
      <c r="AN33" s="1122"/>
      <c r="AO33" s="312" t="s">
        <v>517</v>
      </c>
      <c r="AP33" s="312" t="s">
        <v>517</v>
      </c>
      <c r="AQ33" s="313" t="s">
        <v>517</v>
      </c>
      <c r="AR33" s="314" t="s">
        <v>517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532</v>
      </c>
      <c r="AL34" s="1121"/>
      <c r="AM34" s="1121"/>
      <c r="AN34" s="1122"/>
      <c r="AO34" s="312" t="s">
        <v>517</v>
      </c>
      <c r="AP34" s="312" t="s">
        <v>517</v>
      </c>
      <c r="AQ34" s="313" t="s">
        <v>517</v>
      </c>
      <c r="AR34" s="314" t="s">
        <v>517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533</v>
      </c>
      <c r="AL35" s="1121"/>
      <c r="AM35" s="1121"/>
      <c r="AN35" s="1122"/>
      <c r="AO35" s="312">
        <v>218716</v>
      </c>
      <c r="AP35" s="312">
        <v>11173</v>
      </c>
      <c r="AQ35" s="313">
        <v>19814</v>
      </c>
      <c r="AR35" s="314">
        <v>-43.6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534</v>
      </c>
      <c r="AL36" s="1121"/>
      <c r="AM36" s="1121"/>
      <c r="AN36" s="1122"/>
      <c r="AO36" s="312">
        <v>22135</v>
      </c>
      <c r="AP36" s="312">
        <v>1131</v>
      </c>
      <c r="AQ36" s="313">
        <v>2500</v>
      </c>
      <c r="AR36" s="314">
        <v>-54.8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535</v>
      </c>
      <c r="AL37" s="1121"/>
      <c r="AM37" s="1121"/>
      <c r="AN37" s="1122"/>
      <c r="AO37" s="312">
        <v>5226</v>
      </c>
      <c r="AP37" s="312">
        <v>267</v>
      </c>
      <c r="AQ37" s="313">
        <v>761</v>
      </c>
      <c r="AR37" s="314">
        <v>-64.900000000000006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536</v>
      </c>
      <c r="AL38" s="1124"/>
      <c r="AM38" s="1124"/>
      <c r="AN38" s="1125"/>
      <c r="AO38" s="315">
        <v>82</v>
      </c>
      <c r="AP38" s="315">
        <v>4</v>
      </c>
      <c r="AQ38" s="316">
        <v>1</v>
      </c>
      <c r="AR38" s="304">
        <v>300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537</v>
      </c>
      <c r="AL39" s="1124"/>
      <c r="AM39" s="1124"/>
      <c r="AN39" s="1125"/>
      <c r="AO39" s="312">
        <v>-4753</v>
      </c>
      <c r="AP39" s="312">
        <v>-243</v>
      </c>
      <c r="AQ39" s="313">
        <v>-2022</v>
      </c>
      <c r="AR39" s="314">
        <v>-88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538</v>
      </c>
      <c r="AL40" s="1121"/>
      <c r="AM40" s="1121"/>
      <c r="AN40" s="1122"/>
      <c r="AO40" s="312">
        <v>-1843488</v>
      </c>
      <c r="AP40" s="312">
        <v>-94176</v>
      </c>
      <c r="AQ40" s="313">
        <v>-69592</v>
      </c>
      <c r="AR40" s="314">
        <v>35.299999999999997</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779404</v>
      </c>
      <c r="AP41" s="312">
        <v>39816</v>
      </c>
      <c r="AQ41" s="313">
        <v>30658</v>
      </c>
      <c r="AR41" s="314">
        <v>29.9</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508</v>
      </c>
      <c r="AN49" s="1115" t="s">
        <v>542</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543</v>
      </c>
      <c r="AO50" s="329" t="s">
        <v>544</v>
      </c>
      <c r="AP50" s="330" t="s">
        <v>545</v>
      </c>
      <c r="AQ50" s="331" t="s">
        <v>546</v>
      </c>
      <c r="AR50" s="332" t="s">
        <v>547</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1673882</v>
      </c>
      <c r="AN51" s="334">
        <v>77909</v>
      </c>
      <c r="AO51" s="335">
        <v>-18</v>
      </c>
      <c r="AP51" s="336">
        <v>66364</v>
      </c>
      <c r="AQ51" s="337">
        <v>2</v>
      </c>
      <c r="AR51" s="338">
        <v>-20</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831465</v>
      </c>
      <c r="AN52" s="342">
        <v>38700</v>
      </c>
      <c r="AO52" s="343">
        <v>-38.5</v>
      </c>
      <c r="AP52" s="344">
        <v>24935</v>
      </c>
      <c r="AQ52" s="345">
        <v>-32.700000000000003</v>
      </c>
      <c r="AR52" s="346">
        <v>-5.8</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1877058</v>
      </c>
      <c r="AN53" s="334">
        <v>89516</v>
      </c>
      <c r="AO53" s="335">
        <v>14.9</v>
      </c>
      <c r="AP53" s="336">
        <v>68548</v>
      </c>
      <c r="AQ53" s="337">
        <v>3.3</v>
      </c>
      <c r="AR53" s="338">
        <v>11.6</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938303</v>
      </c>
      <c r="AN54" s="342">
        <v>44747</v>
      </c>
      <c r="AO54" s="343">
        <v>15.6</v>
      </c>
      <c r="AP54" s="344">
        <v>31673</v>
      </c>
      <c r="AQ54" s="345">
        <v>27</v>
      </c>
      <c r="AR54" s="346">
        <v>-11.4</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1950867</v>
      </c>
      <c r="AN55" s="334">
        <v>95187</v>
      </c>
      <c r="AO55" s="335">
        <v>6.3</v>
      </c>
      <c r="AP55" s="336">
        <v>125418</v>
      </c>
      <c r="AQ55" s="337">
        <v>83</v>
      </c>
      <c r="AR55" s="338">
        <v>-76.7</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863447</v>
      </c>
      <c r="AN56" s="342">
        <v>42130</v>
      </c>
      <c r="AO56" s="343">
        <v>-5.8</v>
      </c>
      <c r="AP56" s="344">
        <v>60445</v>
      </c>
      <c r="AQ56" s="345">
        <v>90.8</v>
      </c>
      <c r="AR56" s="346">
        <v>-96.6</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2129284</v>
      </c>
      <c r="AN57" s="334">
        <v>106188</v>
      </c>
      <c r="AO57" s="335">
        <v>11.6</v>
      </c>
      <c r="AP57" s="336">
        <v>108384</v>
      </c>
      <c r="AQ57" s="337">
        <v>-13.6</v>
      </c>
      <c r="AR57" s="338">
        <v>25.2</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992706</v>
      </c>
      <c r="AN58" s="342">
        <v>49507</v>
      </c>
      <c r="AO58" s="343">
        <v>17.5</v>
      </c>
      <c r="AP58" s="344">
        <v>51153</v>
      </c>
      <c r="AQ58" s="345">
        <v>-15.4</v>
      </c>
      <c r="AR58" s="346">
        <v>32.9</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1486875</v>
      </c>
      <c r="AN59" s="334">
        <v>75958</v>
      </c>
      <c r="AO59" s="335">
        <v>-28.5</v>
      </c>
      <c r="AP59" s="336">
        <v>80959</v>
      </c>
      <c r="AQ59" s="337">
        <v>-25.3</v>
      </c>
      <c r="AR59" s="338">
        <v>-3.2</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875816</v>
      </c>
      <c r="AN60" s="342">
        <v>44742</v>
      </c>
      <c r="AO60" s="343">
        <v>-9.6</v>
      </c>
      <c r="AP60" s="344">
        <v>43928</v>
      </c>
      <c r="AQ60" s="345">
        <v>-14.1</v>
      </c>
      <c r="AR60" s="346">
        <v>4.5</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1823593</v>
      </c>
      <c r="AN61" s="349">
        <v>88952</v>
      </c>
      <c r="AO61" s="350">
        <v>-2.7</v>
      </c>
      <c r="AP61" s="351">
        <v>89935</v>
      </c>
      <c r="AQ61" s="352">
        <v>9.9</v>
      </c>
      <c r="AR61" s="338">
        <v>-12.6</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900347</v>
      </c>
      <c r="AN62" s="342">
        <v>43965</v>
      </c>
      <c r="AO62" s="343">
        <v>-4.2</v>
      </c>
      <c r="AP62" s="344">
        <v>42427</v>
      </c>
      <c r="AQ62" s="345">
        <v>11.1</v>
      </c>
      <c r="AR62" s="346">
        <v>-15.3</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r34o8St9+dcbJaFCLrgNdsXDxBRQgnkFO9C5AqHZ3bARfb6PkOewWZxX8/O1ssl1tbYWZEecxpGSEPmN9ByXAg==" saltValue="AdrAX9vTIYwZ5hdQCovUq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556</v>
      </c>
    </row>
    <row r="120" spans="125:125" ht="13.5" hidden="1" customHeight="1" x14ac:dyDescent="0.2"/>
    <row r="121" spans="125:125" ht="13.5" hidden="1" customHeight="1" x14ac:dyDescent="0.2">
      <c r="DU121" s="259"/>
    </row>
  </sheetData>
  <sheetProtection algorithmName="SHA-512" hashValue="jxSuaIavJwJY98fR+dTwzrF08K/1hngdfsB57Qm/muT2skLqilYhb4pHSAfxaa5rX5+iOytldcAsyjzl4K9Ckw==" saltValue="873B+V3k5Af2XnbiqRYy9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557</v>
      </c>
    </row>
  </sheetData>
  <sheetProtection algorithmName="SHA-512" hashValue="dk+EDEug5lR6fOU4JXQo8H/QjG9v+Jga2lkQCFFLXCpqPIc1VBmieEuM8QxOFpcpctz0n6r/T61CPI+UIjiBJg==" saltValue="NggJEMooyxfPcHx2DQIi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139" t="s">
        <v>3</v>
      </c>
      <c r="D47" s="1139"/>
      <c r="E47" s="1140"/>
      <c r="F47" s="11">
        <v>47.24</v>
      </c>
      <c r="G47" s="12">
        <v>48.46</v>
      </c>
      <c r="H47" s="12">
        <v>42.85</v>
      </c>
      <c r="I47" s="12">
        <v>43.98</v>
      </c>
      <c r="J47" s="13">
        <v>45.72</v>
      </c>
    </row>
    <row r="48" spans="2:10" ht="57.75" customHeight="1" x14ac:dyDescent="0.2">
      <c r="B48" s="14"/>
      <c r="C48" s="1141" t="s">
        <v>4</v>
      </c>
      <c r="D48" s="1141"/>
      <c r="E48" s="1142"/>
      <c r="F48" s="15">
        <v>7.53</v>
      </c>
      <c r="G48" s="16">
        <v>6.9</v>
      </c>
      <c r="H48" s="16">
        <v>6.68</v>
      </c>
      <c r="I48" s="16">
        <v>7.85</v>
      </c>
      <c r="J48" s="17">
        <v>7.41</v>
      </c>
    </row>
    <row r="49" spans="2:10" ht="57.75" customHeight="1" thickBot="1" x14ac:dyDescent="0.25">
      <c r="B49" s="18"/>
      <c r="C49" s="1143" t="s">
        <v>5</v>
      </c>
      <c r="D49" s="1143"/>
      <c r="E49" s="1144"/>
      <c r="F49" s="19" t="s">
        <v>563</v>
      </c>
      <c r="G49" s="20" t="s">
        <v>564</v>
      </c>
      <c r="H49" s="20" t="s">
        <v>565</v>
      </c>
      <c r="I49" s="20">
        <v>3.55</v>
      </c>
      <c r="J49" s="21" t="s">
        <v>566</v>
      </c>
    </row>
    <row r="50" spans="2:10" ht="13.2" x14ac:dyDescent="0.2"/>
  </sheetData>
  <sheetProtection algorithmName="SHA-512" hashValue="KxvkzRtAGGB2vdic/fgaH2i0iI8E3+aK9B3zjXEmM08Ezyo/o4qGzHIk3NdF6fX8cWMSHPyW8QwnHEniPf5EzQ==" saltValue="eg5S0OV+ZUyhG/r75Keb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愛南町</cp:lastModifiedBy>
  <cp:lastPrinted>2024-03-06T04:59:14Z</cp:lastPrinted>
  <dcterms:created xsi:type="dcterms:W3CDTF">2024-02-05T03:10:18Z</dcterms:created>
  <dcterms:modified xsi:type="dcterms:W3CDTF">2024-03-26T02:02:27Z</dcterms:modified>
  <cp:category/>
</cp:coreProperties>
</file>