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274\Desktop\4年度\各種通知・要回答文書\【その他（決算・広域化等）】\【0201〆】公営企業に係る経営比較分析表\企画財政課通知\提出\"/>
    </mc:Choice>
  </mc:AlternateContent>
  <xr:revisionPtr revIDLastSave="0" documentId="13_ncr:1_{43DF24A9-C3DD-4EF3-BDA4-24281953CC6C}" xr6:coauthVersionLast="36" xr6:coauthVersionMax="36" xr10:uidLastSave="{00000000-0000-0000-0000-000000000000}"/>
  <workbookProtection workbookAlgorithmName="SHA-512" workbookHashValue="5eUFF7TyJzLfLBOgZpaL7hOUUfe+KBtQWtiBMuZg31vO0vcoNHFa3C6zSbw9d3b0mfNLPskZDuOa1gVRFZfi7w==" workbookSaltValue="rLJRu15K/P4yJRw7kRO39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L8" i="4"/>
  <c r="P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<sst xmlns="http://schemas.openxmlformats.org/spreadsheetml/2006/main" count="236" uniqueCount="121">
  <si>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</si>
  <si>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</si>
  <si>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</si>
  <si>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</si>
  <si>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</si>
  <si>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</si>
  <si>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</si>
  <si>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</si>
  <si>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</si>
  <si>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</si>
  <si>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</si>
  <si>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</si>
  <si>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</si>
  <si>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</si>
  <si>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</si>
  <si>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</si>
  <si>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</si>
  <si>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</si>
  <si>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</si>
  <si>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</si>
  <si>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</si>
  <si>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</si>
  <si>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</si>
  <si>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</si>
  <si>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</si>
  <si>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</si>
  <si>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</si>
  <si>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</si>
  <si>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</si>
  <si>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</si>
  <si>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</si>
  <si>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</si>
  <si>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</si>
  <si>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</si>
  <si>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</si>
  <si>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</si>
  <si>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</si>
  <si>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</si>
  <si>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</si>
  <si>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</si>
  <si>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</si>
  <si>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</si>
  <si>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</si>
  <si>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</si>
  <si>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</si>
  <si>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</si>
  <si>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</si>
  <si>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</si>
  <si>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</si>
  <si>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</si>
  <si>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</si>
  <si>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</si>
  <si>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</si>
  <si>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</si>
  <si>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</si>
  <si>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</si>
  <si>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</si>
  <si>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</si>
  <si>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</si>
  <si>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</si>
  <si>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</si>
  <si>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</si>
  <si>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</si>
  <si>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</si>
  <si>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</si>
  <si>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</si>
  <si>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</si>
  <si>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</si>
  <si>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</si>
  <si>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</si>
  <si>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</si>
  <si>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</si>
  <si>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</si>
  <si>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</si>
  <si>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</si>
  <si>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</si>
  <si>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</si>
  <si>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</si>
  <si>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</si>
  <si>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</si>
  <si>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</si>
  <si>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</si>
  <si>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</si>
  <si>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</si>
  <si>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</si>
  <si>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</si>
  <si>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</si>
  <si>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</si>
  <si>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</si>
  <si>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</si>
  <si>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</si>
  <si>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</si>
  <si>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</si>
  <si>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</si>
  <si>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</si>
  <si>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</si>
  <si>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</si>
  <si>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</si>
  <si>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</si>
  <si>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</si>
  <si>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</si>
  <si>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</si>
  <si>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</si>
  <si>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</si>
  <si>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</si>
  <si>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</si>
  <si>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</si>
  <si>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</si>
  <si>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</si>
  <si>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</si>
  <si>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</si>
  <si>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</si>
  <si>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</si>
  <si>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</si>
  <si>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</si>
  <si>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</si>
  <si>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</si>
  <si>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</si>
  <si>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町の漁業集落排水施設は、供用開始から20年以上経過している施設もあり、経年による老朽化が懸念されている。また、施設自体が海岸沿いにある点も、施設の劣化を早める要因にもなっている。近年ではポンプ施設等、機械施設の故障が頻繁に発生しており、これらの修繕費の増加が経営の効率性を低下させている要因である。このため、機能保全計画に基づく施設改修工事を令和４年度から実施し、施設の長寿命化やライフサイクルコストの縮減を図り、計画的な維持管理・更新を行う予定である。</t>
    <rPh sb="64" eb="65">
      <t>ゾ</t>
    </rPh>
    <rPh sb="72" eb="74">
      <t>シセツ</t>
    </rPh>
    <rPh sb="75" eb="77">
      <t>レッカ</t>
    </rPh>
    <rPh sb="81" eb="83">
      <t>ヨウイン</t>
    </rPh>
    <rPh sb="163" eb="164">
      <t>モト</t>
    </rPh>
    <rPh sb="166" eb="168">
      <t>シセツ</t>
    </rPh>
    <rPh sb="168" eb="170">
      <t>カイシュウ</t>
    </rPh>
    <rPh sb="170" eb="172">
      <t>コウジ</t>
    </rPh>
    <rPh sb="173" eb="175">
      <t>レイワ</t>
    </rPh>
    <rPh sb="176" eb="178">
      <t>ネンド</t>
    </rPh>
    <rPh sb="180" eb="182">
      <t>ジッシ</t>
    </rPh>
    <rPh sb="221" eb="222">
      <t>オコナ</t>
    </rPh>
    <rPh sb="223" eb="225">
      <t>ヨテイ</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</si>
  <si>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傾向が顕著にあらわれていることから、適切な使用料への見直しや、水洗化の普及促進により利用効率を高め、有収水量の増加により使用料収入を確保し、経営改善に努めることが必要である。
　2.老朽化の状況については、近年、経年による施設の故障等が多くみられ、修繕費による経営負担も増加していることから、新たに策定した機能保全計画に基づき、老朽化した施設の改修・更新等を計画的に実施することで、必要経費の削減に努める。</t>
    <rPh sb="91" eb="93">
      <t>ケイコウ</t>
    </rPh>
    <rPh sb="237" eb="238">
      <t>アラ</t>
    </rPh>
    <rPh sb="240" eb="242">
      <t>サクテイ</t>
    </rPh>
    <rPh sb="244" eb="246">
      <t>キノウ</t>
    </rPh>
    <rPh sb="251" eb="252">
      <t>モト</t>
    </rPh>
    <rPh sb="270" eb="273">
      <t>ケイカクテキ</t>
    </rPh>
    <rPh sb="282" eb="284">
      <t>ヒツヨウ</t>
    </rPh>
    <rPh sb="284" eb="286">
      <t>ケイヒ</t>
    </rPh>
    <phoneticPr fontId="4"/>
  </si>
  <si>
    <t>・収益的収支比率については、直近２年間は50％を割っている。主な要因は、施設にかかる工事費の増加による維持修繕費の増額であると考えられる。施設の老朽化に伴い、今後は施設の機能保全工事を予定しており、この先数年は数値の改善は見込めない。
・経費回収率については、近年下落が続き、令和３年度は18.71%まで低下し、類似団体平均のほぼ半分である。収益については、使用料以外の収入に大きく依存している影響が考えられ、経営の効率性を低下させる要因となっている。
・汚水処理原価については、類似団体と比較しても非常に高い数値で推移していることから、今後も維持管理費の削減や接続率の向上等の経営改善が必要である。
・施設利用率については、近年ほぼ横ばいであるが、類似団体平均と比較すると下回っているため、適切な施設規模となっているか検討する必要がある。
・水洗化率についても、近年は若干の改善傾向にあるが、類似団体平均との比較では下回っている。今後は未接続者への水洗化普及促進に努める必要がある。</t>
    <rPh sb="24" eb="25">
      <t>ワ</t>
    </rPh>
    <rPh sb="36" eb="38">
      <t>シセツ</t>
    </rPh>
    <rPh sb="42" eb="44">
      <t>コウジ</t>
    </rPh>
    <rPh sb="44" eb="45">
      <t>ヒ</t>
    </rPh>
    <rPh sb="46" eb="48">
      <t>ゾウカ</t>
    </rPh>
    <rPh sb="69" eb="71">
      <t>シセツ</t>
    </rPh>
    <rPh sb="72" eb="75">
      <t>ロウキュウカ</t>
    </rPh>
    <rPh sb="76" eb="77">
      <t>トモナ</t>
    </rPh>
    <rPh sb="82" eb="84">
      <t>シセツ</t>
    </rPh>
    <rPh sb="85" eb="87">
      <t>キノウ</t>
    </rPh>
    <rPh sb="87" eb="89">
      <t>ホゼン</t>
    </rPh>
    <rPh sb="89" eb="91">
      <t>コウジ</t>
    </rPh>
    <rPh sb="92" eb="94">
      <t>ヨテイ</t>
    </rPh>
    <rPh sb="101" eb="102">
      <t>サキ</t>
    </rPh>
    <rPh sb="102" eb="104">
      <t>スウネン</t>
    </rPh>
    <rPh sb="105" eb="107">
      <t>スウチ</t>
    </rPh>
    <rPh sb="108" eb="110">
      <t>カイゼン</t>
    </rPh>
    <rPh sb="111" eb="113">
      <t>ミコ</t>
    </rPh>
    <rPh sb="130" eb="132">
      <t>キンネン</t>
    </rPh>
    <rPh sb="132" eb="134">
      <t>ゲラク</t>
    </rPh>
    <rPh sb="135" eb="136">
      <t>ツヅ</t>
    </rPh>
    <rPh sb="138" eb="140">
      <t>レイワ</t>
    </rPh>
    <rPh sb="141" eb="143">
      <t>ネンド</t>
    </rPh>
    <rPh sb="152" eb="154">
      <t>テイカ</t>
    </rPh>
    <rPh sb="165" eb="167">
      <t>ハンブン</t>
    </rPh>
    <rPh sb="188" eb="189">
      <t>オオ</t>
    </rPh>
    <rPh sb="197" eb="199">
      <t>エイキョウ</t>
    </rPh>
    <rPh sb="250" eb="252">
      <t>ヒジョウ</t>
    </rPh>
    <rPh sb="269" eb="271">
      <t>コンゴ</t>
    </rPh>
    <rPh sb="313" eb="315">
      <t>キンネン</t>
    </rPh>
    <rPh sb="317" eb="318">
      <t>ヨコ</t>
    </rPh>
    <rPh sb="382" eb="384">
      <t>キンネン</t>
    </rPh>
    <rPh sb="385" eb="387">
      <t>ジャッカン</t>
    </rPh>
    <rPh sb="388" eb="390">
      <t>カイゼン</t>
    </rPh>
    <rPh sb="390" eb="39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</si>
</sst>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E1-45C5-B7DE-708D8E8DDF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49E1-45C5-B7DE-708D8E8DDF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67.680000000000007</c:v>
                </c:pt>
                <c:pt idx="1">
                  <c:v>49.97</c:v>
                </c:pt>
                <c:pt idx="2">
                  <c:v>50.94</c:v>
                </c:pt>
                <c:pt idx="3">
                  <c:v>44.33</c:v>
                </c:pt>
                <c:pt idx="4">
                  <c:v>41.43</c:v>
                </c:pt>
              </c:numCache>
            </c:numRef>
          </c:val>
          <c:extLst>
            <c:ext xmlns:c16="http://schemas.microsoft.com/office/drawing/2014/chart" uri="{C3380CC4-5D6E-409C-BE32-E72D297353CC}">
              <c16:uniqueId val="{00000000-127F-497C-AC41-2822DACA8F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F-497C-AC41-2822DACA8F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9-4C61-9120-BDB0DEA496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9-4C61-9120-BDB0DEA496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2-4783-AAA6-5BA0A9C4A2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2-4783-AAA6-5BA0A9C4A2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F-4476-A519-CE602A4C89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F-4476-A519-CE602A4C89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5-4A07-B6B9-4E07852354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5-4A07-B6B9-4E07852354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2527.58</c:v>
                </c:pt>
                <c:pt idx="1">
                  <c:v>2368.34</c:v>
                </c:pt>
                <c:pt idx="2">
                  <c:v>2167.98</c:v>
                </c:pt>
                <c:pt idx="3">
                  <c:v>1963.15</c:v>
                </c:pt>
                <c:pt idx="4">
                  <c:v>1856.2</c:v>
                </c:pt>
              </c:numCache>
            </c:numRef>
          </c:val>
          <c:extLst>
            <c:ext xmlns:c16="http://schemas.microsoft.com/office/drawing/2014/chart" uri="{C3380CC4-5D6E-409C-BE32-E72D297353CC}">
              <c16:uniqueId val="{00000000-35CC-4A9A-8674-8FC7A2BFE9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35CC-4A9A-8674-8FC7A2BFE9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33.58</c:v>
                </c:pt>
                <c:pt idx="1">
                  <c:v>24.24</c:v>
                </c:pt>
                <c:pt idx="2">
                  <c:v>25.13</c:v>
                </c:pt>
                <c:pt idx="3">
                  <c:v>20.68</c:v>
                </c:pt>
                <c:pt idx="4">
                  <c:v>18.71</c:v>
                </c:pt>
              </c:numCache>
            </c:numRef>
          </c:val>
          <c:extLst>
            <c:ext xmlns:c16="http://schemas.microsoft.com/office/drawing/2014/chart" uri="{C3380CC4-5D6E-409C-BE32-E72D297353CC}">
              <c16:uniqueId val="{00000000-B4F0-45C8-93C1-C69174152E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B4F0-45C8-93C1-C69174152E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429.02</c:v>
                </c:pt>
                <c:pt idx="1">
                  <c:v>600.11</c:v>
                </c:pt>
                <c:pt idx="2">
                  <c:v>584.17999999999995</c:v>
                </c:pt>
                <c:pt idx="3">
                  <c:v>722.97</c:v>
                </c:pt>
                <c:pt idx="4">
                  <c:v>805.21</c:v>
                </c:pt>
              </c:numCache>
            </c:numRef>
          </c:val>
          <c:extLst>
            <c:ext xmlns:c16="http://schemas.microsoft.com/office/drawing/2014/chart" uri="{C3380CC4-5D6E-409C-BE32-E72D297353CC}">
              <c16:uniqueId val="{00000000-86FB-4E7A-B700-645D2F2AF6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86FB-4E7A-B700-645D2F2AF6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27.38</c:v>
                </c:pt>
                <c:pt idx="1">
                  <c:v>27.38</c:v>
                </c:pt>
                <c:pt idx="2">
                  <c:v>25.68</c:v>
                </c:pt>
                <c:pt idx="3">
                  <c:v>26.19</c:v>
                </c:pt>
                <c:pt idx="4" formatCode="#,##0.00;&quot;△&quot;#,##0.00">
                  <c:v>0</c:v>
                </c:pt>
              </c:numCache>
            </c:numRef>
          </c:val>
          <c:extLst>
            <c:ext xmlns:c16="http://schemas.microsoft.com/office/drawing/2014/chart" uri="{C3380CC4-5D6E-409C-BE32-E72D297353CC}">
              <c16:uniqueId val="{00000000-DDC8-41F7-A634-745C3EA987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DDC8-41F7-A634-745C3EA987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68.28</c:v>
                </c:pt>
                <c:pt idx="1">
                  <c:v>66.92</c:v>
                </c:pt>
                <c:pt idx="2">
                  <c:v>67.040000000000006</c:v>
                </c:pt>
                <c:pt idx="3">
                  <c:v>71.91</c:v>
                </c:pt>
                <c:pt idx="4">
                  <c:v>74.72</c:v>
                </c:pt>
              </c:numCache>
            </c:numRef>
          </c:val>
          <c:extLst>
            <c:ext xmlns:c16="http://schemas.microsoft.com/office/drawing/2014/chart" uri="{C3380CC4-5D6E-409C-BE32-E72D297353CC}">
              <c16:uniqueId val="{00000000-822A-4AF2-90EF-0E83865DEC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822A-4AF2-90EF-0E83865DEC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Normal="100" workbookViewId="0">
      <selection activeCell="BB10" sqref="BB10:BI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愛媛県　愛南町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20052</v>
      </c>
      <c r="AM8" s="37"/>
      <c r="AN8" s="37"/>
      <c r="AO8" s="37"/>
      <c r="AP8" s="37"/>
      <c r="AQ8" s="37"/>
      <c r="AR8" s="37"/>
      <c r="AS8" s="37"/>
      <c r="AT8" s="38">
        <f>データ!T6</f>
        <v>238.99</v>
      </c>
      <c r="AU8" s="38"/>
      <c r="AV8" s="38"/>
      <c r="AW8" s="38"/>
      <c r="AX8" s="38"/>
      <c r="AY8" s="38"/>
      <c r="AZ8" s="38"/>
      <c r="BA8" s="38"/>
      <c r="BB8" s="38">
        <f>データ!U6</f>
        <v>83.9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3.54</v>
      </c>
      <c r="Q10" s="38"/>
      <c r="R10" s="38"/>
      <c r="S10" s="38"/>
      <c r="T10" s="38"/>
      <c r="U10" s="38"/>
      <c r="V10" s="38"/>
      <c r="W10" s="38">
        <f>データ!Q6</f>
        <v>78.64</v>
      </c>
      <c r="X10" s="38"/>
      <c r="Y10" s="38"/>
      <c r="Z10" s="38"/>
      <c r="AA10" s="38"/>
      <c r="AB10" s="38"/>
      <c r="AC10" s="38"/>
      <c r="AD10" s="37">
        <f>データ!R6</f>
        <v>2620</v>
      </c>
      <c r="AE10" s="37"/>
      <c r="AF10" s="37"/>
      <c r="AG10" s="37"/>
      <c r="AH10" s="37"/>
      <c r="AI10" s="37"/>
      <c r="AJ10" s="37"/>
      <c r="AK10" s="2"/>
      <c r="AL10" s="37">
        <f>データ!V6</f>
        <v>704</v>
      </c>
      <c r="AM10" s="37"/>
      <c r="AN10" s="37"/>
      <c r="AO10" s="37"/>
      <c r="AP10" s="37"/>
      <c r="AQ10" s="37"/>
      <c r="AR10" s="37"/>
      <c r="AS10" s="37"/>
      <c r="AT10" s="38">
        <f>データ!W6</f>
        <v>0.3</v>
      </c>
      <c r="AU10" s="38"/>
      <c r="AV10" s="38"/>
      <c r="AW10" s="38"/>
      <c r="AX10" s="38"/>
      <c r="AY10" s="38"/>
      <c r="AZ10" s="38"/>
      <c r="BA10" s="38"/>
      <c r="BB10" s="38">
        <f>データ!X6</f>
        <v>2346.67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Ytg0421ZHye81uMS0o8hM9SNfJOtSZi7Dbl3K4RYv7hZ62obS7/fMDJOe7Ivwgy8Yr3/ini/Ugstsq2/kj60ng==" saltValue="k+A6yme5Nk0vP8xpgOL+c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385069</v>
      </c>
      <c r="D6" s="19">
        <f t="shared" si="3"/>
        <v>47</v>
      </c>
      <c r="E6" s="19">
        <f t="shared" si="3"/>
        <v>17</v>
      </c>
      <c r="F6" s="19">
        <f t="shared" si="3"/>
        <v>6</v>
      </c>
      <c r="G6" s="19">
        <f t="shared" si="3"/>
        <v>0</v>
      </c>
      <c r="H6" s="19" t="str">
        <f t="shared" si="3"/>
        <v>愛媛県　愛南町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3.54</v>
      </c>
      <c r="Q6" s="20">
        <f t="shared" si="3"/>
        <v>78.64</v>
      </c>
      <c r="R6" s="20">
        <f t="shared" si="3"/>
        <v>2620</v>
      </c>
      <c r="S6" s="20">
        <f t="shared" si="3"/>
        <v>20052</v>
      </c>
      <c r="T6" s="20">
        <f t="shared" si="3"/>
        <v>238.99</v>
      </c>
      <c r="U6" s="20">
        <f t="shared" si="3"/>
        <v>83.9</v>
      </c>
      <c r="V6" s="20">
        <f t="shared" si="3"/>
        <v>704</v>
      </c>
      <c r="W6" s="20">
        <f t="shared" si="3"/>
        <v>0.3</v>
      </c>
      <c r="X6" s="20">
        <f t="shared" si="3"/>
        <v>2346.67</v>
      </c>
      <c r="Y6" s="21">
        <f>IF(Y7="",NA(),Y7)</f>
        <v>67.680000000000007</v>
      </c>
      <c r="Z6" s="21">
        <f t="shared" ref="Z6:AH6" si="4">IF(Z7="",NA(),Z7)</f>
        <v>49.97</v>
      </c>
      <c r="AA6" s="21">
        <f t="shared" si="4"/>
        <v>50.94</v>
      </c>
      <c r="AB6" s="21">
        <f t="shared" si="4"/>
        <v>44.33</v>
      </c>
      <c r="AC6" s="21">
        <f t="shared" si="4"/>
        <v>41.43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2527.58</v>
      </c>
      <c r="BG6" s="21">
        <f t="shared" ref="BG6:BO6" si="7">IF(BG7="",NA(),BG7)</f>
        <v>2368.34</v>
      </c>
      <c r="BH6" s="21">
        <f t="shared" si="7"/>
        <v>2167.98</v>
      </c>
      <c r="BI6" s="21">
        <f t="shared" si="7"/>
        <v>1963.15</v>
      </c>
      <c r="BJ6" s="21">
        <f t="shared" si="7"/>
        <v>1856.2</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33.58</v>
      </c>
      <c r="BR6" s="21">
        <f t="shared" ref="BR6:BZ6" si="8">IF(BR7="",NA(),BR7)</f>
        <v>24.24</v>
      </c>
      <c r="BS6" s="21">
        <f t="shared" si="8"/>
        <v>25.13</v>
      </c>
      <c r="BT6" s="21">
        <f t="shared" si="8"/>
        <v>20.68</v>
      </c>
      <c r="BU6" s="21">
        <f t="shared" si="8"/>
        <v>18.71</v>
      </c>
      <c r="BV6" s="21">
        <f t="shared" si="8"/>
        <v>45.81</v>
      </c>
      <c r="BW6" s="21">
        <f t="shared" si="8"/>
        <v>43.43</v>
      </c>
      <c r="BX6" s="21">
        <f t="shared" si="8"/>
        <v>41.41</v>
      </c>
      <c r="BY6" s="21">
        <f t="shared" si="8"/>
        <v>39.64</v>
      </c>
      <c r="BZ6" s="21">
        <f t="shared" si="8"/>
        <v>40</v>
      </c>
      <c r="CA6" s="20" t="str">
        <f>IF(CA7="","",IF(CA7="-","【-】","【"&amp;SUBSTITUTE(TEXT(CA7,"#,##0.00"),"-","△")&amp;"】"))</f>
        <v>【44.22】</v>
      </c>
      <c r="CB6" s="21">
        <f>IF(CB7="",NA(),CB7)</f>
        <v>429.02</v>
      </c>
      <c r="CC6" s="21">
        <f t="shared" ref="CC6:CK6" si="9">IF(CC7="",NA(),CC7)</f>
        <v>600.11</v>
      </c>
      <c r="CD6" s="21">
        <f t="shared" si="9"/>
        <v>584.17999999999995</v>
      </c>
      <c r="CE6" s="21">
        <f t="shared" si="9"/>
        <v>722.97</v>
      </c>
      <c r="CF6" s="21">
        <f t="shared" si="9"/>
        <v>805.21</v>
      </c>
      <c r="CG6" s="21">
        <f t="shared" si="9"/>
        <v>383.92</v>
      </c>
      <c r="CH6" s="21">
        <f t="shared" si="9"/>
        <v>400.44</v>
      </c>
      <c r="CI6" s="21">
        <f t="shared" si="9"/>
        <v>417.56</v>
      </c>
      <c r="CJ6" s="21">
        <f t="shared" si="9"/>
        <v>449.72</v>
      </c>
      <c r="CK6" s="21">
        <f t="shared" si="9"/>
        <v>437.27</v>
      </c>
      <c r="CL6" s="20" t="str">
        <f>IF(CL7="","",IF(CL7="-","【-】","【"&amp;SUBSTITUTE(TEXT(CL7,"#,##0.00"),"-","△")&amp;"】"))</f>
        <v>【392.85】</v>
      </c>
      <c r="CM6" s="21">
        <f>IF(CM7="",NA(),CM7)</f>
        <v>27.38</v>
      </c>
      <c r="CN6" s="21">
        <f t="shared" ref="CN6:CV6" si="10">IF(CN7="",NA(),CN7)</f>
        <v>27.38</v>
      </c>
      <c r="CO6" s="21">
        <f t="shared" si="10"/>
        <v>25.68</v>
      </c>
      <c r="CP6" s="21">
        <f t="shared" si="10"/>
        <v>26.19</v>
      </c>
      <c r="CQ6" s="20">
        <f t="shared" si="10"/>
        <v>0</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68.28</v>
      </c>
      <c r="CY6" s="21">
        <f t="shared" ref="CY6:DG6" si="11">IF(CY7="",NA(),CY7)</f>
        <v>66.92</v>
      </c>
      <c r="CZ6" s="21">
        <f t="shared" si="11"/>
        <v>67.040000000000006</v>
      </c>
      <c r="DA6" s="21">
        <f t="shared" si="11"/>
        <v>71.91</v>
      </c>
      <c r="DB6" s="21">
        <f t="shared" si="11"/>
        <v>74.72</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2">
      <c r="A7" s="14"/>
      <c r="B7" s="23">
        <v>2021</v>
      </c>
      <c r="C7" s="23">
        <v>385069</v>
      </c>
      <c r="D7" s="23">
        <v>47</v>
      </c>
      <c r="E7" s="23">
        <v>17</v>
      </c>
      <c r="F7" s="23">
        <v>6</v>
      </c>
      <c r="G7" s="23">
        <v>0</v>
      </c>
      <c r="H7" s="23" t="s">
        <v>97</v>
      </c>
      <c r="I7" s="23" t="s">
        <v>98</v>
      </c>
      <c r="J7" s="23" t="s">
        <v>99</v>
      </c>
      <c r="K7" s="23" t="s">
        <v>100</v>
      </c>
      <c r="L7" s="23" t="s">
        <v>101</v>
      </c>
      <c r="M7" s="23" t="s">
        <v>102</v>
      </c>
      <c r="N7" s="24" t="s">
        <v>103</v>
      </c>
      <c r="O7" s="24" t="s">
        <v>104</v>
      </c>
      <c r="P7" s="24">
        <v>3.54</v>
      </c>
      <c r="Q7" s="24">
        <v>78.64</v>
      </c>
      <c r="R7" s="24">
        <v>2620</v>
      </c>
      <c r="S7" s="24">
        <v>20052</v>
      </c>
      <c r="T7" s="24">
        <v>238.99</v>
      </c>
      <c r="U7" s="24">
        <v>83.9</v>
      </c>
      <c r="V7" s="24">
        <v>704</v>
      </c>
      <c r="W7" s="24">
        <v>0.3</v>
      </c>
      <c r="X7" s="24">
        <v>2346.67</v>
      </c>
      <c r="Y7" s="24">
        <v>67.680000000000007</v>
      </c>
      <c r="Z7" s="24">
        <v>49.97</v>
      </c>
      <c r="AA7" s="24">
        <v>50.94</v>
      </c>
      <c r="AB7" s="24">
        <v>44.33</v>
      </c>
      <c r="AC7" s="24">
        <v>41.43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2527.58</v>
      </c>
      <c r="BG7" s="24">
        <v>2368.34</v>
      </c>
      <c r="BH7" s="24">
        <v>2167.98</v>
      </c>
      <c r="BI7" s="24">
        <v>1963.15</v>
      </c>
      <c r="BJ7" s="24">
        <v>1856.2</v>
      </c>
      <c r="BK7" s="24">
        <v>1060.8599999999999</v>
      </c>
      <c r="BL7" s="24">
        <v>1006.65</v>
      </c>
      <c r="BM7" s="24">
        <v>998.42</v>
      </c>
      <c r="BN7" s="24">
        <v>1095.52</v>
      </c>
      <c r="BO7" s="24">
        <v>1056.55</v>
      </c>
      <c r="BP7" s="24">
        <v>974.72</v>
      </c>
      <c r="BQ7" s="24">
        <v>33.58</v>
      </c>
      <c r="BR7" s="24">
        <v>24.24</v>
      </c>
      <c r="BS7" s="24">
        <v>25.13</v>
      </c>
      <c r="BT7" s="24">
        <v>20.68</v>
      </c>
      <c r="BU7" s="24">
        <v>18.71</v>
      </c>
      <c r="BV7" s="24">
        <v>45.81</v>
      </c>
      <c r="BW7" s="24">
        <v>43.43</v>
      </c>
      <c r="BX7" s="24">
        <v>41.41</v>
      </c>
      <c r="BY7" s="24">
        <v>39.64</v>
      </c>
      <c r="BZ7" s="24">
        <v>40</v>
      </c>
      <c r="CA7" s="24">
        <v>44.22</v>
      </c>
      <c r="CB7" s="24">
        <v>429.02</v>
      </c>
      <c r="CC7" s="24">
        <v>600.11</v>
      </c>
      <c r="CD7" s="24">
        <v>584.17999999999995</v>
      </c>
      <c r="CE7" s="24">
        <v>722.97</v>
      </c>
      <c r="CF7" s="24">
        <v>805.21</v>
      </c>
      <c r="CG7" s="24">
        <v>383.92</v>
      </c>
      <c r="CH7" s="24">
        <v>400.44</v>
      </c>
      <c r="CI7" s="24">
        <v>417.56</v>
      </c>
      <c r="CJ7" s="24">
        <v>449.72</v>
      </c>
      <c r="CK7" s="24">
        <v>437.27</v>
      </c>
      <c r="CL7" s="24">
        <v>392.85</v>
      </c>
      <c r="CM7" s="24">
        <v>27.38</v>
      </c>
      <c r="CN7" s="24">
        <v>27.38</v>
      </c>
      <c r="CO7" s="24">
        <v>25.68</v>
      </c>
      <c r="CP7" s="24">
        <v>26.19</v>
      </c>
      <c r="CQ7" s="24">
        <v>0</v>
      </c>
      <c r="CR7" s="24">
        <v>33.21</v>
      </c>
      <c r="CS7" s="24">
        <v>32.229999999999997</v>
      </c>
      <c r="CT7" s="24">
        <v>32.479999999999997</v>
      </c>
      <c r="CU7" s="24">
        <v>30.19</v>
      </c>
      <c r="CV7" s="24">
        <v>28.77</v>
      </c>
      <c r="CW7" s="24">
        <v>32.229999999999997</v>
      </c>
      <c r="CX7" s="24">
        <v>68.28</v>
      </c>
      <c r="CY7" s="24">
        <v>66.92</v>
      </c>
      <c r="CZ7" s="24">
        <v>67.040000000000006</v>
      </c>
      <c r="DA7" s="24">
        <v>71.91</v>
      </c>
      <c r="DB7" s="24">
        <v>74.72</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2023-01-30T11:06:33Z</cp:lastPrinted>
  <dcterms:created xsi:type="dcterms:W3CDTF">2022-12-01T02:03:39Z</dcterms:created>
  <dcterms:modified xsi:type="dcterms:W3CDTF">2023-01-30T11:39:16Z</dcterms:modified>
  <cp:category/>
</cp:coreProperties>
</file>