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A300274\Desktop\3年度\各種通知・要回答文書\【0203〆】公営企業に係る経営分析表\提出\"/>
    </mc:Choice>
  </mc:AlternateContent>
  <xr:revisionPtr revIDLastSave="0" documentId="8_{76DA9DC3-C3A6-4237-9EC4-73DAB9978B96}" xr6:coauthVersionLast="36" xr6:coauthVersionMax="36" xr10:uidLastSave="{00000000-0000-0000-0000-000000000000}"/>
  <workbookProtection workbookAlgorithmName="SHA-512" workbookHashValue="P+okLGFW0BQ2+nR6GR1Qu76U7UurDcbycHzVUTFbnaueIyJWegwjWhpZe7zuWjaMaHXTdSMj2mzLYcKO89stwg==" workbookSaltValue="NRhYgzfSsTGmKJt3tvOGD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L10" i="4"/>
  <c r="AD10" i="4"/>
  <c r="P10" i="4"/>
  <c r="B10" i="4"/>
  <c r="AD8" i="4"/>
  <c r="W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<sst xmlns="http://schemas.openxmlformats.org/spreadsheetml/2006/main" count="236" uniqueCount="120">
  <si>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</si>
  <si>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</si>
  <si>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</si>
  <si>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</si>
  <si>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</si>
  <si>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</si>
  <si>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</si>
  <si>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</si>
  <si>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</si>
  <si>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</si>
  <si>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</si>
  <si>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</si>
  <si>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</si>
  <si>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</si>
  <si>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</si>
  <si>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</si>
  <si>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</si>
  <si>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</si>
  <si>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</si>
  <si>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</si>
  <si>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</si>
  <si>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</si>
  <si>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</si>
  <si>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</si>
  <si>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</si>
  <si>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</si>
  <si>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</si>
  <si>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</si>
  <si>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</si>
  <si>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</si>
  <si>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</si>
  <si>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</si>
  <si>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</si>
  <si>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</si>
  <si>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</si>
  <si>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</si>
  <si>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</si>
  <si>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</si>
  <si>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</si>
  <si>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</si>
  <si>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</si>
  <si>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</si>
  <si>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</si>
  <si>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</si>
  <si>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</si>
  <si>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</si>
  <si>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</si>
  <si>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</si>
  <si>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</si>
  <si>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</si>
  <si>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</si>
  <si>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</si>
  <si>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</si>
  <si>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</si>
  <si>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</si>
  <si>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</si>
  <si>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</si>
  <si>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</si>
  <si>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</si>
  <si>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</si>
  <si>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</si>
  <si>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</si>
  <si>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</si>
  <si>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</si>
  <si>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</si>
  <si>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</si>
  <si>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</si>
  <si>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</si>
  <si>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</si>
  <si>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</si>
  <si>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</si>
  <si>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</si>
  <si>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</si>
  <si>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</si>
  <si>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</si>
  <si>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</si>
  <si>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</si>
  <si>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</si>
  <si>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</si>
  <si>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</si>
  <si>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</si>
  <si>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</si>
  <si>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</si>
  <si>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</si>
  <si>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</si>
  <si>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</si>
  <si>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</si>
  <si>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</si>
  <si>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</si>
  <si>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</si>
  <si>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</si>
  <si>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</si>
  <si>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</si>
  <si>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</si>
  <si>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</si>
  <si>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</si>
  <si>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</si>
  <si>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</si>
  <si>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</si>
  <si>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</si>
  <si>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</si>
  <si>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</si>
  <si>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</si>
  <si>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</si>
  <si>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</si>
  <si>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</si>
  <si>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</si>
  <si>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</si>
  <si>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</si>
  <si>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</si>
  <si>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</si>
  <si>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</si>
  <si>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</si>
  <si>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</si>
  <si>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</si>
  <si>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</si>
  <si>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</si>
  <si>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については、直近２年間は50％前後へ低下している。主な要因は、施設にかかる工事費の増加による維持修繕費の増額であると考えられる。施設の老朽化に伴い、今後は施設の機能保全工事を予定しており、この先数年は数値の改善は見込めない。
・経費回収率については、近年は25％前後で推移していたが令和２年度は20.68%まで低下し、類似団体平均のほぼ半分である。収益については、使用料以外の収入に大きく依存している影響が考えられ、経営の効率性を低下させる要因となっている。
・汚水処理原価については、類似団体と比較しても非常に高い数値で推移していることから、今後も維持管理費の削減や接続率の向上等の経営改善が必要である。
・施設利用率については、近年ほぼ横ばいであるが、類似団体平均と比較すると下回っているため、適切な施設規模となっているか検討する必要がある。
・水洗化率についても、近年ほぼ横ばいであるが、類似団体平均との比較では下回っている。今後は未接続者への水洗化普及促進に努める必要がある。</t>
    <rPh sb="23" eb="25">
      <t>ゼンゴ</t>
    </rPh>
    <rPh sb="26" eb="28">
      <t>テイカ</t>
    </rPh>
    <rPh sb="39" eb="41">
      <t>シセツ</t>
    </rPh>
    <rPh sb="45" eb="47">
      <t>コウジ</t>
    </rPh>
    <rPh sb="47" eb="48">
      <t>ヒ</t>
    </rPh>
    <rPh sb="49" eb="51">
      <t>ゾウカ</t>
    </rPh>
    <rPh sb="72" eb="74">
      <t>シセツ</t>
    </rPh>
    <rPh sb="75" eb="78">
      <t>ロウキュウカ</t>
    </rPh>
    <rPh sb="79" eb="80">
      <t>トモナ</t>
    </rPh>
    <rPh sb="85" eb="87">
      <t>シセツ</t>
    </rPh>
    <rPh sb="88" eb="90">
      <t>キノウ</t>
    </rPh>
    <rPh sb="90" eb="92">
      <t>ホゼン</t>
    </rPh>
    <rPh sb="92" eb="94">
      <t>コウジ</t>
    </rPh>
    <rPh sb="95" eb="97">
      <t>ヨテイ</t>
    </rPh>
    <rPh sb="104" eb="105">
      <t>サキ</t>
    </rPh>
    <rPh sb="105" eb="107">
      <t>スウネン</t>
    </rPh>
    <rPh sb="108" eb="110">
      <t>スウチ</t>
    </rPh>
    <rPh sb="111" eb="113">
      <t>カイゼン</t>
    </rPh>
    <rPh sb="114" eb="116">
      <t>ミコ</t>
    </rPh>
    <rPh sb="133" eb="135">
      <t>キンネン</t>
    </rPh>
    <rPh sb="139" eb="141">
      <t>ゼンゴ</t>
    </rPh>
    <rPh sb="142" eb="144">
      <t>スイイ</t>
    </rPh>
    <rPh sb="149" eb="151">
      <t>レイワ</t>
    </rPh>
    <rPh sb="152" eb="154">
      <t>ネンド</t>
    </rPh>
    <rPh sb="163" eb="165">
      <t>テイカ</t>
    </rPh>
    <rPh sb="176" eb="178">
      <t>ハンブン</t>
    </rPh>
    <rPh sb="199" eb="200">
      <t>オオ</t>
    </rPh>
    <rPh sb="208" eb="210">
      <t>エイキョウ</t>
    </rPh>
    <rPh sb="261" eb="263">
      <t>ヒジョウ</t>
    </rPh>
    <rPh sb="280" eb="282">
      <t>コンゴ</t>
    </rPh>
    <rPh sb="324" eb="326">
      <t>キンネン</t>
    </rPh>
    <rPh sb="328" eb="329">
      <t>ヨコ</t>
    </rPh>
    <rPh sb="393" eb="395">
      <t>キンネン</t>
    </rPh>
    <rPh sb="397" eb="398">
      <t>ヨコ</t>
    </rPh>
    <phoneticPr fontId="4"/>
  </si>
  <si>
    <t>　本町の漁業集落排水施設は、供用開始から20年以上経過している施設もあり、経年による老朽化が懸念されている。また、施設自体が海岸沿いにある点も、施設の劣化を早める要因にもなっている。近年ではポンプ施設等、機械施設の故障が頻繁に発生しており、これらの修繕費の増加が経営の効率性を低下させている要因である。このため、機能保全計画に基づく施設改修工事を令和４年度から実施し、施設の長寿命化やライフサイクルコストの縮減を図り、計画的な維持管理・更新を行う予定である。</t>
    <rPh sb="64" eb="65">
      <t>ゾ</t>
    </rPh>
    <rPh sb="72" eb="74">
      <t>シセツ</t>
    </rPh>
    <rPh sb="75" eb="77">
      <t>レッカ</t>
    </rPh>
    <rPh sb="81" eb="83">
      <t>ヨウイン</t>
    </rPh>
    <rPh sb="163" eb="164">
      <t>モト</t>
    </rPh>
    <rPh sb="166" eb="168">
      <t>シセツ</t>
    </rPh>
    <rPh sb="168" eb="170">
      <t>カイシュウ</t>
    </rPh>
    <rPh sb="170" eb="172">
      <t>コウジ</t>
    </rPh>
    <rPh sb="173" eb="175">
      <t>レイワ</t>
    </rPh>
    <rPh sb="176" eb="178">
      <t>ネンド</t>
    </rPh>
    <rPh sb="180" eb="182">
      <t>ジッシ</t>
    </rPh>
    <rPh sb="221" eb="222">
      <t>オコナ</t>
    </rPh>
    <rPh sb="223" eb="225">
      <t>ヨテイ</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</si>
  <si>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傾向が顕著にあらわれていることから、適切な使用料への見直しや、水洗化の普及促進により利用効率を高め、有収水量の増加により使用料収入を確保し、経営改善に努めることが必要である。
　2.老朽化の状況については、近年、経年による施設の故障等が多くみられ、修繕費による経営負担も増加していることから、新たに策定した機能保全計画に基づき、老朽化した施設の改修・更新等を計画的に実施することで、必要経費の削減に努める。</t>
    <rPh sb="91" eb="93">
      <t>ケイコウ</t>
    </rPh>
    <rPh sb="237" eb="238">
      <t>アラ</t>
    </rPh>
    <rPh sb="240" eb="242">
      <t>サクテイ</t>
    </rPh>
    <rPh sb="244" eb="246">
      <t>キノウ</t>
    </rPh>
    <rPh sb="251" eb="252">
      <t>モト</t>
    </rPh>
    <rPh sb="270" eb="273">
      <t>ケイカクテキ</t>
    </rPh>
    <rPh sb="282" eb="284">
      <t>ヒツヨウ</t>
    </rPh>
    <rPh sb="284" eb="286">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</si>
</sst>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24-403A-81EE-9B70EE83E7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A224-403A-81EE-9B70EE83E7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27.04</c:v>
                </c:pt>
                <c:pt idx="1">
                  <c:v>27.38</c:v>
                </c:pt>
                <c:pt idx="2">
                  <c:v>27.38</c:v>
                </c:pt>
                <c:pt idx="3">
                  <c:v>25.68</c:v>
                </c:pt>
                <c:pt idx="4">
                  <c:v>26.19</c:v>
                </c:pt>
              </c:numCache>
            </c:numRef>
          </c:val>
          <c:extLst>
            <c:ext xmlns:c16="http://schemas.microsoft.com/office/drawing/2014/chart" uri="{C3380CC4-5D6E-409C-BE32-E72D297353CC}">
              <c16:uniqueId val="{00000000-2D70-4498-8C7C-A63812B611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2D70-4498-8C7C-A63812B611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69.47</c:v>
                </c:pt>
                <c:pt idx="1">
                  <c:v>68.28</c:v>
                </c:pt>
                <c:pt idx="2">
                  <c:v>66.92</c:v>
                </c:pt>
                <c:pt idx="3">
                  <c:v>67.040000000000006</c:v>
                </c:pt>
                <c:pt idx="4">
                  <c:v>71.91</c:v>
                </c:pt>
              </c:numCache>
            </c:numRef>
          </c:val>
          <c:extLst>
            <c:ext xmlns:c16="http://schemas.microsoft.com/office/drawing/2014/chart" uri="{C3380CC4-5D6E-409C-BE32-E72D297353CC}">
              <c16:uniqueId val="{00000000-2DD1-405C-9C0D-A3FFADA8C4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2DD1-405C-9C0D-A3FFADA8C4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62.53</c:v>
                </c:pt>
                <c:pt idx="1">
                  <c:v>67.680000000000007</c:v>
                </c:pt>
                <c:pt idx="2">
                  <c:v>49.97</c:v>
                </c:pt>
                <c:pt idx="3">
                  <c:v>50.94</c:v>
                </c:pt>
                <c:pt idx="4">
                  <c:v>44.33</c:v>
                </c:pt>
              </c:numCache>
            </c:numRef>
          </c:val>
          <c:extLst>
            <c:ext xmlns:c16="http://schemas.microsoft.com/office/drawing/2014/chart" uri="{C3380CC4-5D6E-409C-BE32-E72D297353CC}">
              <c16:uniqueId val="{00000000-4240-46CC-8FC5-6786B0B543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40-46CC-8FC5-6786B0B543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99-4532-B32F-4120694215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9-4532-B32F-4120694215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96-4E97-9DD0-715E736159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96-4E97-9DD0-715E736159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4F-4546-BE56-CEF17086A0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4F-4546-BE56-CEF17086A0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33-4537-BEEF-342AFA8AC5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33-4537-BEEF-342AFA8AC5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2794.38</c:v>
                </c:pt>
                <c:pt idx="1">
                  <c:v>2527.58</c:v>
                </c:pt>
                <c:pt idx="2">
                  <c:v>2368.34</c:v>
                </c:pt>
                <c:pt idx="3">
                  <c:v>2167.98</c:v>
                </c:pt>
                <c:pt idx="4">
                  <c:v>1963.15</c:v>
                </c:pt>
              </c:numCache>
            </c:numRef>
          </c:val>
          <c:extLst>
            <c:ext xmlns:c16="http://schemas.microsoft.com/office/drawing/2014/chart" uri="{C3380CC4-5D6E-409C-BE32-E72D297353CC}">
              <c16:uniqueId val="{00000000-3498-4ADD-9FB3-560022D60C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3498-4ADD-9FB3-560022D60C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26.57</c:v>
                </c:pt>
                <c:pt idx="1">
                  <c:v>33.58</c:v>
                </c:pt>
                <c:pt idx="2">
                  <c:v>24.24</c:v>
                </c:pt>
                <c:pt idx="3">
                  <c:v>25.13</c:v>
                </c:pt>
                <c:pt idx="4">
                  <c:v>20.68</c:v>
                </c:pt>
              </c:numCache>
            </c:numRef>
          </c:val>
          <c:extLst>
            <c:ext xmlns:c16="http://schemas.microsoft.com/office/drawing/2014/chart" uri="{C3380CC4-5D6E-409C-BE32-E72D297353CC}">
              <c16:uniqueId val="{00000000-F443-448B-A65E-0BF7F122D9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F443-448B-A65E-0BF7F122D9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539.57000000000005</c:v>
                </c:pt>
                <c:pt idx="1">
                  <c:v>429.02</c:v>
                </c:pt>
                <c:pt idx="2">
                  <c:v>600.11</c:v>
                </c:pt>
                <c:pt idx="3">
                  <c:v>584.17999999999995</c:v>
                </c:pt>
                <c:pt idx="4">
                  <c:v>722.97</c:v>
                </c:pt>
              </c:numCache>
            </c:numRef>
          </c:val>
          <c:extLst>
            <c:ext xmlns:c16="http://schemas.microsoft.com/office/drawing/2014/chart" uri="{C3380CC4-5D6E-409C-BE32-E72D297353CC}">
              <c16:uniqueId val="{00000000-A134-4454-B0E7-EA496C0BE1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A134-4454-B0E7-EA496C0BE1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 zoomScaleNormal="100" workbookViewId="0">
      <selection activeCell="AG5" sqref="AG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愛媛県　愛南町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20495</v>
      </c>
      <c r="AM8" s="69"/>
      <c r="AN8" s="69"/>
      <c r="AO8" s="69"/>
      <c r="AP8" s="69"/>
      <c r="AQ8" s="69"/>
      <c r="AR8" s="69"/>
      <c r="AS8" s="69"/>
      <c r="AT8" s="68">
        <f>データ!T6</f>
        <v>238.99</v>
      </c>
      <c r="AU8" s="68"/>
      <c r="AV8" s="68"/>
      <c r="AW8" s="68"/>
      <c r="AX8" s="68"/>
      <c r="AY8" s="68"/>
      <c r="AZ8" s="68"/>
      <c r="BA8" s="68"/>
      <c r="BB8" s="68">
        <f>データ!U6</f>
        <v>85.76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3.67</v>
      </c>
      <c r="Q10" s="68"/>
      <c r="R10" s="68"/>
      <c r="S10" s="68"/>
      <c r="T10" s="68"/>
      <c r="U10" s="68"/>
      <c r="V10" s="68"/>
      <c r="W10" s="68">
        <f>データ!Q6</f>
        <v>80.48</v>
      </c>
      <c r="X10" s="68"/>
      <c r="Y10" s="68"/>
      <c r="Z10" s="68"/>
      <c r="AA10" s="68"/>
      <c r="AB10" s="68"/>
      <c r="AC10" s="68"/>
      <c r="AD10" s="69">
        <f>データ!R6</f>
        <v>2620</v>
      </c>
      <c r="AE10" s="69"/>
      <c r="AF10" s="69"/>
      <c r="AG10" s="69"/>
      <c r="AH10" s="69"/>
      <c r="AI10" s="69"/>
      <c r="AJ10" s="69"/>
      <c r="AK10" s="2"/>
      <c r="AL10" s="69">
        <f>データ!V6</f>
        <v>744</v>
      </c>
      <c r="AM10" s="69"/>
      <c r="AN10" s="69"/>
      <c r="AO10" s="69"/>
      <c r="AP10" s="69"/>
      <c r="AQ10" s="69"/>
      <c r="AR10" s="69"/>
      <c r="AS10" s="69"/>
      <c r="AT10" s="68">
        <f>データ!W6</f>
        <v>0.3</v>
      </c>
      <c r="AU10" s="68"/>
      <c r="AV10" s="68"/>
      <c r="AW10" s="68"/>
      <c r="AX10" s="68"/>
      <c r="AY10" s="68"/>
      <c r="AZ10" s="68"/>
      <c r="BA10" s="68"/>
      <c r="BB10" s="68">
        <f>データ!X6</f>
        <v>2480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tItwIUmAX/xsPhQLIA4D/g62mbEYvVstT3OgFP5Z/buEUs4z60g3L/teOamvRQBopCpxW7p1K9PhxV9IICzRtg==" saltValue="DRuX+QXUuTxUXQiLeYnA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385069</v>
      </c>
      <c r="D6" s="33">
        <f t="shared" si="3"/>
        <v>47</v>
      </c>
      <c r="E6" s="33">
        <f t="shared" si="3"/>
        <v>17</v>
      </c>
      <c r="F6" s="33">
        <f t="shared" si="3"/>
        <v>6</v>
      </c>
      <c r="G6" s="33">
        <f t="shared" si="3"/>
        <v>0</v>
      </c>
      <c r="H6" s="33" t="str">
        <f t="shared" si="3"/>
        <v>愛媛県　愛南町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3.67</v>
      </c>
      <c r="Q6" s="34">
        <f t="shared" si="3"/>
        <v>80.48</v>
      </c>
      <c r="R6" s="34">
        <f t="shared" si="3"/>
        <v>2620</v>
      </c>
      <c r="S6" s="34">
        <f t="shared" si="3"/>
        <v>20495</v>
      </c>
      <c r="T6" s="34">
        <f t="shared" si="3"/>
        <v>238.99</v>
      </c>
      <c r="U6" s="34">
        <f t="shared" si="3"/>
        <v>85.76</v>
      </c>
      <c r="V6" s="34">
        <f t="shared" si="3"/>
        <v>744</v>
      </c>
      <c r="W6" s="34">
        <f t="shared" si="3"/>
        <v>0.3</v>
      </c>
      <c r="X6" s="34">
        <f t="shared" si="3"/>
        <v>2480</v>
      </c>
      <c r="Y6" s="35">
        <f>IF(Y7="",NA(),Y7)</f>
        <v>62.53</v>
      </c>
      <c r="Z6" s="35">
        <f t="shared" ref="Z6:AH6" si="4">IF(Z7="",NA(),Z7)</f>
        <v>67.680000000000007</v>
      </c>
      <c r="AA6" s="35">
        <f t="shared" si="4"/>
        <v>49.97</v>
      </c>
      <c r="AB6" s="35">
        <f t="shared" si="4"/>
        <v>50.94</v>
      </c>
      <c r="AC6" s="35">
        <f t="shared" si="4"/>
        <v>44.33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2794.38</v>
      </c>
      <c r="BG6" s="35">
        <f t="shared" ref="BG6:BO6" si="7">IF(BG7="",NA(),BG7)</f>
        <v>2527.58</v>
      </c>
      <c r="BH6" s="35">
        <f t="shared" si="7"/>
        <v>2368.34</v>
      </c>
      <c r="BI6" s="35">
        <f t="shared" si="7"/>
        <v>2167.98</v>
      </c>
      <c r="BJ6" s="35">
        <f t="shared" si="7"/>
        <v>1963.15</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26.57</v>
      </c>
      <c r="BR6" s="35">
        <f t="shared" ref="BR6:BZ6" si="8">IF(BR7="",NA(),BR7)</f>
        <v>33.58</v>
      </c>
      <c r="BS6" s="35">
        <f t="shared" si="8"/>
        <v>24.24</v>
      </c>
      <c r="BT6" s="35">
        <f t="shared" si="8"/>
        <v>25.13</v>
      </c>
      <c r="BU6" s="35">
        <f t="shared" si="8"/>
        <v>20.68</v>
      </c>
      <c r="BV6" s="35">
        <f t="shared" si="8"/>
        <v>46.26</v>
      </c>
      <c r="BW6" s="35">
        <f t="shared" si="8"/>
        <v>45.81</v>
      </c>
      <c r="BX6" s="35">
        <f t="shared" si="8"/>
        <v>43.43</v>
      </c>
      <c r="BY6" s="35">
        <f t="shared" si="8"/>
        <v>41.41</v>
      </c>
      <c r="BZ6" s="35">
        <f t="shared" si="8"/>
        <v>39.64</v>
      </c>
      <c r="CA6" s="34" t="str">
        <f>IF(CA7="","",IF(CA7="-","【-】","【"&amp;SUBSTITUTE(TEXT(CA7,"#,##0.00"),"-","△")&amp;"】"))</f>
        <v>【42.60】</v>
      </c>
      <c r="CB6" s="35">
        <f>IF(CB7="",NA(),CB7)</f>
        <v>539.57000000000005</v>
      </c>
      <c r="CC6" s="35">
        <f t="shared" ref="CC6:CK6" si="9">IF(CC7="",NA(),CC7)</f>
        <v>429.02</v>
      </c>
      <c r="CD6" s="35">
        <f t="shared" si="9"/>
        <v>600.11</v>
      </c>
      <c r="CE6" s="35">
        <f t="shared" si="9"/>
        <v>584.17999999999995</v>
      </c>
      <c r="CF6" s="35">
        <f t="shared" si="9"/>
        <v>722.97</v>
      </c>
      <c r="CG6" s="35">
        <f t="shared" si="9"/>
        <v>376.4</v>
      </c>
      <c r="CH6" s="35">
        <f t="shared" si="9"/>
        <v>383.92</v>
      </c>
      <c r="CI6" s="35">
        <f t="shared" si="9"/>
        <v>400.44</v>
      </c>
      <c r="CJ6" s="35">
        <f t="shared" si="9"/>
        <v>417.56</v>
      </c>
      <c r="CK6" s="35">
        <f t="shared" si="9"/>
        <v>449.72</v>
      </c>
      <c r="CL6" s="34" t="str">
        <f>IF(CL7="","",IF(CL7="-","【-】","【"&amp;SUBSTITUTE(TEXT(CL7,"#,##0.00"),"-","△")&amp;"】"))</f>
        <v>【410.22】</v>
      </c>
      <c r="CM6" s="35">
        <f>IF(CM7="",NA(),CM7)</f>
        <v>27.04</v>
      </c>
      <c r="CN6" s="35">
        <f t="shared" ref="CN6:CV6" si="10">IF(CN7="",NA(),CN7)</f>
        <v>27.38</v>
      </c>
      <c r="CO6" s="35">
        <f t="shared" si="10"/>
        <v>27.38</v>
      </c>
      <c r="CP6" s="35">
        <f t="shared" si="10"/>
        <v>25.68</v>
      </c>
      <c r="CQ6" s="35">
        <f t="shared" si="10"/>
        <v>26.19</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69.47</v>
      </c>
      <c r="CY6" s="35">
        <f t="shared" ref="CY6:DG6" si="11">IF(CY7="",NA(),CY7)</f>
        <v>68.28</v>
      </c>
      <c r="CZ6" s="35">
        <f t="shared" si="11"/>
        <v>66.92</v>
      </c>
      <c r="DA6" s="35">
        <f t="shared" si="11"/>
        <v>67.040000000000006</v>
      </c>
      <c r="DB6" s="35">
        <f t="shared" si="11"/>
        <v>71.91</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2">
      <c r="A7" s="28"/>
      <c r="B7" s="37">
        <v>2020</v>
      </c>
      <c r="C7" s="37">
        <v>385069</v>
      </c>
      <c r="D7" s="37">
        <v>47</v>
      </c>
      <c r="E7" s="37">
        <v>17</v>
      </c>
      <c r="F7" s="37">
        <v>6</v>
      </c>
      <c r="G7" s="37">
        <v>0</v>
      </c>
      <c r="H7" s="37" t="s">
        <v>98</v>
      </c>
      <c r="I7" s="37" t="s">
        <v>99</v>
      </c>
      <c r="J7" s="37" t="s">
        <v>100</v>
      </c>
      <c r="K7" s="37" t="s">
        <v>101</v>
      </c>
      <c r="L7" s="37" t="s">
        <v>102</v>
      </c>
      <c r="M7" s="37" t="s">
        <v>103</v>
      </c>
      <c r="N7" s="38" t="s">
        <v>104</v>
      </c>
      <c r="O7" s="38" t="s">
        <v>105</v>
      </c>
      <c r="P7" s="38">
        <v>3.67</v>
      </c>
      <c r="Q7" s="38">
        <v>80.48</v>
      </c>
      <c r="R7" s="38">
        <v>2620</v>
      </c>
      <c r="S7" s="38">
        <v>20495</v>
      </c>
      <c r="T7" s="38">
        <v>238.99</v>
      </c>
      <c r="U7" s="38">
        <v>85.76</v>
      </c>
      <c r="V7" s="38">
        <v>744</v>
      </c>
      <c r="W7" s="38">
        <v>0.3</v>
      </c>
      <c r="X7" s="38">
        <v>2480</v>
      </c>
      <c r="Y7" s="38">
        <v>62.53</v>
      </c>
      <c r="Z7" s="38">
        <v>67.680000000000007</v>
      </c>
      <c r="AA7" s="38">
        <v>49.97</v>
      </c>
      <c r="AB7" s="38">
        <v>50.94</v>
      </c>
      <c r="AC7" s="38">
        <v>44.33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2794.38</v>
      </c>
      <c r="BG7" s="38">
        <v>2527.58</v>
      </c>
      <c r="BH7" s="38">
        <v>2368.34</v>
      </c>
      <c r="BI7" s="38">
        <v>2167.98</v>
      </c>
      <c r="BJ7" s="38">
        <v>1963.15</v>
      </c>
      <c r="BK7" s="38">
        <v>1063.93</v>
      </c>
      <c r="BL7" s="38">
        <v>1060.8599999999999</v>
      </c>
      <c r="BM7" s="38">
        <v>1006.65</v>
      </c>
      <c r="BN7" s="38">
        <v>998.42</v>
      </c>
      <c r="BO7" s="38">
        <v>1095.52</v>
      </c>
      <c r="BP7" s="38">
        <v>1042.3399999999999</v>
      </c>
      <c r="BQ7" s="38">
        <v>26.57</v>
      </c>
      <c r="BR7" s="38">
        <v>33.58</v>
      </c>
      <c r="BS7" s="38">
        <v>24.24</v>
      </c>
      <c r="BT7" s="38">
        <v>25.13</v>
      </c>
      <c r="BU7" s="38">
        <v>20.68</v>
      </c>
      <c r="BV7" s="38">
        <v>46.26</v>
      </c>
      <c r="BW7" s="38">
        <v>45.81</v>
      </c>
      <c r="BX7" s="38">
        <v>43.43</v>
      </c>
      <c r="BY7" s="38">
        <v>41.41</v>
      </c>
      <c r="BZ7" s="38">
        <v>39.64</v>
      </c>
      <c r="CA7" s="38">
        <v>42.6</v>
      </c>
      <c r="CB7" s="38">
        <v>539.57000000000005</v>
      </c>
      <c r="CC7" s="38">
        <v>429.02</v>
      </c>
      <c r="CD7" s="38">
        <v>600.11</v>
      </c>
      <c r="CE7" s="38">
        <v>584.17999999999995</v>
      </c>
      <c r="CF7" s="38">
        <v>722.97</v>
      </c>
      <c r="CG7" s="38">
        <v>376.4</v>
      </c>
      <c r="CH7" s="38">
        <v>383.92</v>
      </c>
      <c r="CI7" s="38">
        <v>400.44</v>
      </c>
      <c r="CJ7" s="38">
        <v>417.56</v>
      </c>
      <c r="CK7" s="38">
        <v>449.72</v>
      </c>
      <c r="CL7" s="38">
        <v>410.22</v>
      </c>
      <c r="CM7" s="38">
        <v>27.04</v>
      </c>
      <c r="CN7" s="38">
        <v>27.38</v>
      </c>
      <c r="CO7" s="38">
        <v>27.38</v>
      </c>
      <c r="CP7" s="38">
        <v>25.68</v>
      </c>
      <c r="CQ7" s="38">
        <v>26.19</v>
      </c>
      <c r="CR7" s="38">
        <v>33.729999999999997</v>
      </c>
      <c r="CS7" s="38">
        <v>33.21</v>
      </c>
      <c r="CT7" s="38">
        <v>32.229999999999997</v>
      </c>
      <c r="CU7" s="38">
        <v>32.479999999999997</v>
      </c>
      <c r="CV7" s="38">
        <v>30.19</v>
      </c>
      <c r="CW7" s="38">
        <v>32.979999999999997</v>
      </c>
      <c r="CX7" s="38">
        <v>69.47</v>
      </c>
      <c r="CY7" s="38">
        <v>68.28</v>
      </c>
      <c r="CZ7" s="38">
        <v>66.92</v>
      </c>
      <c r="DA7" s="38">
        <v>67.040000000000006</v>
      </c>
      <c r="DB7" s="38">
        <v>71.91</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dcterms:created xsi:type="dcterms:W3CDTF">2021-12-03T08:06:00Z</dcterms:created>
  <dcterms:modified xsi:type="dcterms:W3CDTF">2022-01-31T08:38:03Z</dcterms:modified>
  <cp:category/>
</cp:coreProperties>
</file>