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26.1.20\令和3年度共有フォルダ\050_町長部局\270_国保一本松病院\02_庶務係\R03坪崎\00　調査\20220204締切　経営分析表\02　回答\"/>
    </mc:Choice>
  </mc:AlternateContent>
  <xr:revisionPtr revIDLastSave="0" documentId="13_ncr:1_{7A921283-18A0-46EE-A0A9-6CE233114570}" xr6:coauthVersionLast="36" xr6:coauthVersionMax="36" xr10:uidLastSave="{00000000-0000-0000-0000-000000000000}"/>
  <workbookProtection workbookAlgorithmName="SHA-512" workbookHashValue="S25P5BNR32Qwvr1utW74XyE/gn/Q3ruNDJB0Jcu67zFkqsaqiu1UVi7YP6aJYHx0yM2P0sM33bi4SfDwstyH7A==" workbookSaltValue="IQtCDHSY1H86srBImKBNWw==" workbookSpinCount="100000" lockStructure="1"/>
  <bookViews>
    <workbookView xWindow="0" yWindow="0" windowWidth="15360" windowHeight="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BG80" i="4" s="1"/>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LP10" i="4"/>
  <c r="JW10" i="4"/>
  <c r="FZ10" i="4"/>
  <c r="EG10" i="4"/>
  <c r="CN10" i="4"/>
  <c r="B10" i="4"/>
  <c r="LP8" i="4"/>
  <c r="JW8" i="4"/>
  <c r="ID8" i="4"/>
  <c r="FZ8" i="4"/>
  <c r="EG8" i="4"/>
  <c r="AU8" i="4"/>
  <c r="B6" i="4"/>
  <c r="MH78" i="4" l="1"/>
  <c r="IZ54" i="4"/>
  <c r="IZ32" i="4"/>
  <c r="FL32" i="4"/>
  <c r="MN54" i="4"/>
  <c r="HM78" i="4"/>
  <c r="FL54" i="4"/>
  <c r="MN32" i="4"/>
  <c r="CS78" i="4"/>
  <c r="BX54" i="4"/>
  <c r="BX32" i="4"/>
  <c r="C11" i="5"/>
  <c r="D11" i="5"/>
  <c r="E11" i="5"/>
  <c r="B11" i="5"/>
  <c r="FH78" i="4" l="1"/>
  <c r="DS54" i="4"/>
  <c r="DS32" i="4"/>
  <c r="AE54" i="4"/>
  <c r="HG54" i="4"/>
  <c r="AN78" i="4"/>
  <c r="AE32" i="4"/>
  <c r="KU54" i="4"/>
  <c r="KU32" i="4"/>
  <c r="KC78" i="4"/>
  <c r="HG32" i="4"/>
  <c r="JJ78" i="4"/>
  <c r="GR54" i="4"/>
  <c r="GR32" i="4"/>
  <c r="EO78" i="4"/>
  <c r="DD54" i="4"/>
  <c r="DD32" i="4"/>
  <c r="KF32" i="4"/>
  <c r="U78" i="4"/>
  <c r="P54" i="4"/>
  <c r="P32" i="4"/>
  <c r="KF54" i="4"/>
  <c r="LY54" i="4"/>
  <c r="LY32" i="4"/>
  <c r="IK54" i="4"/>
  <c r="IK32" i="4"/>
  <c r="BI54" i="4"/>
  <c r="LO78" i="4"/>
  <c r="BZ78" i="4"/>
  <c r="GT78" i="4"/>
  <c r="EW54" i="4"/>
  <c r="EW32" i="4"/>
  <c r="BI32" i="4"/>
  <c r="BG78" i="4"/>
  <c r="AT54" i="4"/>
  <c r="AT32" i="4"/>
  <c r="LJ54" i="4"/>
  <c r="GA78" i="4"/>
  <c r="EH32" i="4"/>
  <c r="LJ32" i="4"/>
  <c r="EH54" i="4"/>
  <c r="KV78" i="4"/>
  <c r="HV54" i="4"/>
  <c r="HV32"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<sst xmlns="http://schemas.openxmlformats.org/spreadsheetml/2006/main" count="326" uniqueCount="181">
  <si>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</si>
  <si>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</si>
  <si>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</si>
  <si>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</si>
  <si>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</si>
  <si>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</si>
  <si>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</si>
  <si>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</si>
  <si>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</si>
  <si>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</si>
  <si>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</si>
  <si>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</si>
  <si>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</si>
  <si>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</si>
  <si>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</si>
  <si>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</si>
  <si>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</si>
  <si>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</si>
  <si>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</si>
  <si>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</si>
  <si>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</si>
  <si>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</si>
  <si>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</si>
  <si>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</si>
  <si>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</si>
  <si>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</si>
  <si>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</si>
  <si>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</si>
  <si>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</si>
  <si>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</si>
  <si>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</si>
  <si>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</si>
  <si>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</si>
  <si>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</si>
  <si>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</si>
  <si>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</si>
  <si>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</si>
  <si>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</si>
  <si>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</si>
  <si>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</si>
  <si>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</si>
  <si>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</si>
  <si>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</si>
  <si>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</si>
  <si>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</si>
  <si>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</si>
  <si>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</si>
  <si>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</si>
  <si>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</si>
  <si>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</si>
  <si>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</si>
  <si>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</si>
  <si>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</si>
  <si>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</si>
  <si>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</si>
  <si>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</si>
  <si>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</si>
  <si>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</si>
  <si>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</si>
  <si>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</si>
  <si>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</si>
  <si>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</si>
  <si>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</si>
  <si>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</si>
  <si>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</si>
  <si>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</si>
  <si>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</si>
  <si>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</si>
  <si>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</si>
  <si>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</si>
  <si>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</si>
  <si>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</si>
  <si>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</si>
  <si>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</si>
  <si>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</si>
  <si>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</si>
  <si>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</si>
  <si>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</si>
  <si>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</si>
  <si>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</si>
  <si>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</si>
  <si>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</si>
  <si>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</si>
  <si>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</si>
  <si>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</si>
  <si>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</si>
  <si>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</si>
  <si>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</si>
  <si>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</si>
  <si>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</si>
  <si>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</si>
  <si>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</si>
  <si>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</si>
  <si>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</si>
  <si>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</si>
  <si>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</si>
  <si>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</si>
  <si>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</si>
  <si>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</si>
  <si>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</si>
  <si>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</si>
  <si>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</si>
  <si>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</si>
  <si>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</si>
  <si>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</si>
  <si>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</si>
  <si>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</si>
  <si>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</si>
  <si>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</si>
  <si>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</si>
  <si>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</si>
  <si>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</si>
  <si>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</si>
  <si>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</si>
  <si>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</si>
  <si>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</si>
  <si>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</si>
  <si>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</si>
  <si>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</si>
  <si>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</si>
  <si>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</si>
  <si>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</si>
  <si>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</si>
  <si>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</si>
  <si>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</si>
  <si>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</si>
  <si>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</si>
  <si>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</si>
  <si>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</si>
  <si>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</si>
  <si>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</si>
  <si>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</si>
  <si>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</si>
  <si>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</si>
  <si>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</si>
  <si>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</si>
  <si>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</si>
  <si>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</si>
  <si>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</si>
  <si>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</si>
  <si>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</si>
  <si>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</si>
  <si>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</si>
  <si>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</si>
  <si>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</si>
  <si>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</si>
  <si>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</si>
  <si>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</si>
  <si>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</si>
  <si>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</si>
  <si>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</si>
  <si>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</si>
  <si>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</si>
  <si>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</si>
  <si>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</si>
  <si>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</si>
  <si>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</si>
  <si>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</si>
  <si>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</si>
  <si>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</si>
  <si>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</si>
  <si>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愛南町</t>
  </si>
  <si>
    <t>愛南町国保一本松病院</t>
  </si>
  <si>
    <t>当然財務</t>
  </si>
  <si>
    <t>病院事業</t>
  </si>
  <si>
    <t>一般病院</t>
  </si>
  <si>
    <t>50床以上～100床未満</t>
  </si>
  <si>
    <t>非設置</t>
  </si>
  <si>
    <t>直営</t>
  </si>
  <si>
    <t>訓</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</si>
  <si>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</si>
  <si>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</si>
  <si>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</si>
  <si>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</si>
  <si>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</si>
  <si>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</si>
  <si>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</si>
  <si>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愛南町で療養病床を有しているのは当院のみであり、長期療養が必要な患者を受け入れている。
　また、町で唯一の二次救急医療機関である県立南宇和病院の医師不足が深刻な状態であることから、当院医師が宿直等の業務支援に携わり、県立病院医師の業務負担軽減などを通して地域医療の充実に努めている。
　半島部の無医地区での出張診療も行っており、住民の医療に対する不安の解消に努めている。</t>
    <rPh sb="1" eb="4">
      <t>アイナンチョウ</t>
    </rPh>
    <rPh sb="5" eb="7">
      <t>リョウヨウ</t>
    </rPh>
    <rPh sb="7" eb="9">
      <t>ビョウショウ</t>
    </rPh>
    <rPh sb="10" eb="11">
      <t>ユウ</t>
    </rPh>
    <rPh sb="17" eb="19">
      <t>トウイン</t>
    </rPh>
    <rPh sb="25" eb="27">
      <t>チョウキ</t>
    </rPh>
    <rPh sb="27" eb="29">
      <t>リョウヨウ</t>
    </rPh>
    <rPh sb="30" eb="32">
      <t>ヒツヨウ</t>
    </rPh>
    <rPh sb="33" eb="35">
      <t>カンジャ</t>
    </rPh>
    <rPh sb="36" eb="37">
      <t>ウ</t>
    </rPh>
    <rPh sb="38" eb="39">
      <t>イ</t>
    </rPh>
    <rPh sb="49" eb="50">
      <t>チョウ</t>
    </rPh>
    <rPh sb="51" eb="53">
      <t>ユイイツ</t>
    </rPh>
    <rPh sb="54" eb="56">
      <t>ニジ</t>
    </rPh>
    <rPh sb="56" eb="58">
      <t>キュウキュウ</t>
    </rPh>
    <rPh sb="58" eb="60">
      <t>イリョウ</t>
    </rPh>
    <rPh sb="60" eb="62">
      <t>キカン</t>
    </rPh>
    <rPh sb="65" eb="67">
      <t>ケンリツ</t>
    </rPh>
    <rPh sb="67" eb="70">
      <t>ミナミウワ</t>
    </rPh>
    <rPh sb="70" eb="72">
      <t>ビョウイン</t>
    </rPh>
    <rPh sb="73" eb="75">
      <t>イシ</t>
    </rPh>
    <rPh sb="75" eb="77">
      <t>ブソク</t>
    </rPh>
    <rPh sb="78" eb="80">
      <t>シンコク</t>
    </rPh>
    <rPh sb="81" eb="83">
      <t>ジョウタイ</t>
    </rPh>
    <rPh sb="91" eb="93">
      <t>トウイン</t>
    </rPh>
    <rPh sb="93" eb="95">
      <t>イシ</t>
    </rPh>
    <rPh sb="96" eb="98">
      <t>シュクチョク</t>
    </rPh>
    <rPh sb="98" eb="99">
      <t>トウ</t>
    </rPh>
    <rPh sb="100" eb="102">
      <t>ギョウム</t>
    </rPh>
    <rPh sb="102" eb="104">
      <t>シエン</t>
    </rPh>
    <rPh sb="105" eb="106">
      <t>タズサ</t>
    </rPh>
    <rPh sb="109" eb="111">
      <t>ケンリツ</t>
    </rPh>
    <rPh sb="111" eb="113">
      <t>ビョウイン</t>
    </rPh>
    <rPh sb="113" eb="115">
      <t>イシ</t>
    </rPh>
    <rPh sb="116" eb="118">
      <t>ギョウム</t>
    </rPh>
    <rPh sb="118" eb="120">
      <t>フタン</t>
    </rPh>
    <rPh sb="120" eb="122">
      <t>ケイゲン</t>
    </rPh>
    <rPh sb="125" eb="126">
      <t>トオ</t>
    </rPh>
    <rPh sb="128" eb="130">
      <t>チイキ</t>
    </rPh>
    <rPh sb="130" eb="132">
      <t>イリョウ</t>
    </rPh>
    <rPh sb="133" eb="135">
      <t>ジュウジツ</t>
    </rPh>
    <rPh sb="136" eb="137">
      <t>ツト</t>
    </rPh>
    <rPh sb="144" eb="147">
      <t>ハントウブ</t>
    </rPh>
    <rPh sb="148" eb="150">
      <t>ムイ</t>
    </rPh>
    <rPh sb="150" eb="152">
      <t>チク</t>
    </rPh>
    <rPh sb="154" eb="156">
      <t>シュッチョウ</t>
    </rPh>
    <rPh sb="156" eb="158">
      <t>シンリョウ</t>
    </rPh>
    <rPh sb="159" eb="160">
      <t>オコナ</t>
    </rPh>
    <rPh sb="165" eb="167">
      <t>ジュウミン</t>
    </rPh>
    <rPh sb="168" eb="170">
      <t>イリョウ</t>
    </rPh>
    <rPh sb="171" eb="172">
      <t>タイ</t>
    </rPh>
    <rPh sb="174" eb="176">
      <t>フアン</t>
    </rPh>
    <rPh sb="177" eb="179">
      <t>カイショウ</t>
    </rPh>
    <rPh sb="180" eb="181">
      <t>ツト</t>
    </rPh>
    <phoneticPr fontId="5"/>
  </si>
  <si>
    <t>　令和2年度決算において、経常収支比率は100％を超え、累積欠損金も発生していないことから健全な運営ができている。しかし医業収支比率が類似団体と比較し低い状態であるため、病床利用率の向上等により安定した医業収益の確保に向けた努力が必要となっている。また施設設備や機器の老朽化も懸念され、今後は計画的かつ効率的な経営に努めていきたい。</t>
    <rPh sb="1" eb="3">
      <t>レイワ</t>
    </rPh>
    <rPh sb="4" eb="6">
      <t>ネンド</t>
    </rPh>
    <rPh sb="6" eb="8">
      <t>ケッサン</t>
    </rPh>
    <rPh sb="13" eb="15">
      <t>ケイジョウ</t>
    </rPh>
    <rPh sb="15" eb="17">
      <t>シュウシ</t>
    </rPh>
    <rPh sb="17" eb="19">
      <t>ヒリツ</t>
    </rPh>
    <rPh sb="25" eb="26">
      <t>コ</t>
    </rPh>
    <rPh sb="28" eb="30">
      <t>ルイセキ</t>
    </rPh>
    <rPh sb="30" eb="32">
      <t>ケッソン</t>
    </rPh>
    <rPh sb="32" eb="33">
      <t>キン</t>
    </rPh>
    <rPh sb="34" eb="36">
      <t>ハッセイ</t>
    </rPh>
    <rPh sb="45" eb="47">
      <t>ケンゼン</t>
    </rPh>
    <rPh sb="48" eb="50">
      <t>ウンエイ</t>
    </rPh>
    <rPh sb="60" eb="62">
      <t>イギョウ</t>
    </rPh>
    <rPh sb="62" eb="64">
      <t>シュウシ</t>
    </rPh>
    <rPh sb="64" eb="66">
      <t>ヒリツ</t>
    </rPh>
    <rPh sb="67" eb="69">
      <t>ルイジ</t>
    </rPh>
    <rPh sb="69" eb="71">
      <t>ダンタイ</t>
    </rPh>
    <rPh sb="72" eb="74">
      <t>ヒカク</t>
    </rPh>
    <rPh sb="75" eb="76">
      <t>ヒク</t>
    </rPh>
    <rPh sb="77" eb="79">
      <t>ジョウタイ</t>
    </rPh>
    <rPh sb="85" eb="87">
      <t>ビョウショウ</t>
    </rPh>
    <rPh sb="87" eb="90">
      <t>リヨウリツ</t>
    </rPh>
    <rPh sb="91" eb="93">
      <t>コウジョウ</t>
    </rPh>
    <rPh sb="93" eb="94">
      <t>ナド</t>
    </rPh>
    <rPh sb="97" eb="99">
      <t>アンテイ</t>
    </rPh>
    <rPh sb="101" eb="103">
      <t>イギョウ</t>
    </rPh>
    <rPh sb="103" eb="105">
      <t>シュウエキ</t>
    </rPh>
    <rPh sb="106" eb="108">
      <t>カクホ</t>
    </rPh>
    <rPh sb="109" eb="110">
      <t>ム</t>
    </rPh>
    <rPh sb="112" eb="114">
      <t>ドリョク</t>
    </rPh>
    <rPh sb="115" eb="117">
      <t>ヒツヨウ</t>
    </rPh>
    <rPh sb="126" eb="128">
      <t>シセツ</t>
    </rPh>
    <rPh sb="128" eb="130">
      <t>セツビ</t>
    </rPh>
    <rPh sb="131" eb="133">
      <t>キキ</t>
    </rPh>
    <rPh sb="134" eb="137">
      <t>ロウキュウカ</t>
    </rPh>
    <rPh sb="138" eb="140">
      <t>ケネン</t>
    </rPh>
    <rPh sb="143" eb="145">
      <t>コンゴ</t>
    </rPh>
    <rPh sb="146" eb="149">
      <t>ケイカクテキ</t>
    </rPh>
    <rPh sb="151" eb="154">
      <t>コウリツテキ</t>
    </rPh>
    <rPh sb="155" eb="157">
      <t>ケイエイ</t>
    </rPh>
    <rPh sb="158" eb="159">
      <t>ツト</t>
    </rPh>
    <phoneticPr fontId="5"/>
  </si>
  <si>
    <t>　経常収支比率では、平成26年度から平成27年度までは100％を下回っていたが、平成28年度以降は繰入金の増額により100％を上回っている。
　病床利用率は類似団体と比較して高い状態でありその要因としては積極的な入院患者の受入が表れていると見込まれる。当院は入院収益の比率が高い傾向であるため、患者の受入態勢の維持に努める必要がある。
　累積欠損金は当院では発生しておらず健全な経営運営ができている。</t>
    <rPh sb="1" eb="3">
      <t>ケイジョウ</t>
    </rPh>
    <rPh sb="3" eb="5">
      <t>シュウシ</t>
    </rPh>
    <rPh sb="5" eb="7">
      <t>ヒリツ</t>
    </rPh>
    <rPh sb="10" eb="12">
      <t>ヘイセイ</t>
    </rPh>
    <rPh sb="14" eb="16">
      <t>ネンド</t>
    </rPh>
    <rPh sb="18" eb="20">
      <t>ヘイセイ</t>
    </rPh>
    <rPh sb="22" eb="24">
      <t>ネンド</t>
    </rPh>
    <rPh sb="32" eb="34">
      <t>シタマワ</t>
    </rPh>
    <rPh sb="40" eb="42">
      <t>ヘイセイ</t>
    </rPh>
    <rPh sb="44" eb="46">
      <t>ネンド</t>
    </rPh>
    <rPh sb="46" eb="48">
      <t>イコウ</t>
    </rPh>
    <rPh sb="49" eb="51">
      <t>クリイレ</t>
    </rPh>
    <rPh sb="51" eb="52">
      <t>キン</t>
    </rPh>
    <rPh sb="53" eb="55">
      <t>ゾウガク</t>
    </rPh>
    <rPh sb="63" eb="65">
      <t>ウワマワ</t>
    </rPh>
    <rPh sb="72" eb="74">
      <t>ビョウショウ</t>
    </rPh>
    <rPh sb="74" eb="77">
      <t>リヨウリツ</t>
    </rPh>
    <rPh sb="78" eb="80">
      <t>ルイジ</t>
    </rPh>
    <rPh sb="80" eb="82">
      <t>ダンタイ</t>
    </rPh>
    <rPh sb="83" eb="85">
      <t>ヒカク</t>
    </rPh>
    <rPh sb="87" eb="88">
      <t>タカ</t>
    </rPh>
    <rPh sb="89" eb="91">
      <t>ジョウタイ</t>
    </rPh>
    <rPh sb="96" eb="98">
      <t>ヨウイン</t>
    </rPh>
    <rPh sb="102" eb="105">
      <t>セッキョクテキ</t>
    </rPh>
    <rPh sb="106" eb="108">
      <t>ニュウイン</t>
    </rPh>
    <rPh sb="108" eb="110">
      <t>カンジャ</t>
    </rPh>
    <rPh sb="111" eb="113">
      <t>ウケイレ</t>
    </rPh>
    <rPh sb="114" eb="115">
      <t>アラワ</t>
    </rPh>
    <rPh sb="120" eb="122">
      <t>ミコ</t>
    </rPh>
    <rPh sb="126" eb="128">
      <t>トウイン</t>
    </rPh>
    <rPh sb="129" eb="131">
      <t>ニュウイン</t>
    </rPh>
    <rPh sb="131" eb="133">
      <t>シュウエキ</t>
    </rPh>
    <rPh sb="134" eb="136">
      <t>ヒリツ</t>
    </rPh>
    <rPh sb="137" eb="138">
      <t>タカ</t>
    </rPh>
    <rPh sb="139" eb="141">
      <t>ケイコウ</t>
    </rPh>
    <phoneticPr fontId="5"/>
  </si>
  <si>
    <t>　有形固定資産減価償却率では、類似団体平均値を上回っており施設の老朽化が進んでいる。
　器械備品減価償却率も、類似団体平均値より下回っているが老朽化が進んでいる状態である。
　今後とも計画的な資産管理（建物維持、医療機器更新等）に努めていきたい。</t>
    <rPh sb="1" eb="3">
      <t>ユウケイ</t>
    </rPh>
    <rPh sb="3" eb="5">
      <t>コテイ</t>
    </rPh>
    <rPh sb="5" eb="7">
      <t>シサン</t>
    </rPh>
    <rPh sb="7" eb="9">
      <t>ゲンカ</t>
    </rPh>
    <rPh sb="9" eb="11">
      <t>ショウキャク</t>
    </rPh>
    <rPh sb="11" eb="12">
      <t>リツ</t>
    </rPh>
    <rPh sb="15" eb="17">
      <t>ルイジ</t>
    </rPh>
    <rPh sb="17" eb="19">
      <t>ダンタイ</t>
    </rPh>
    <rPh sb="19" eb="22">
      <t>ヘイキンチ</t>
    </rPh>
    <rPh sb="23" eb="25">
      <t>ウワマワ</t>
    </rPh>
    <rPh sb="29" eb="31">
      <t>シセツ</t>
    </rPh>
    <rPh sb="32" eb="35">
      <t>ロウキュウカ</t>
    </rPh>
    <rPh sb="36" eb="37">
      <t>スス</t>
    </rPh>
    <rPh sb="44" eb="46">
      <t>キカイ</t>
    </rPh>
    <rPh sb="46" eb="48">
      <t>ビヒン</t>
    </rPh>
    <rPh sb="48" eb="50">
      <t>ゲンカ</t>
    </rPh>
    <rPh sb="50" eb="52">
      <t>ショウキャク</t>
    </rPh>
    <rPh sb="52" eb="53">
      <t>リツ</t>
    </rPh>
    <rPh sb="55" eb="57">
      <t>ルイジ</t>
    </rPh>
    <rPh sb="57" eb="59">
      <t>ダンタイ</t>
    </rPh>
    <rPh sb="59" eb="62">
      <t>ヘイキンチ</t>
    </rPh>
    <rPh sb="64" eb="66">
      <t>シタマワ</t>
    </rPh>
    <rPh sb="71" eb="74">
      <t>ロウキュウカ</t>
    </rPh>
    <rPh sb="75" eb="76">
      <t>スス</t>
    </rPh>
    <rPh sb="80" eb="82">
      <t>ジョウタイ</t>
    </rPh>
    <rPh sb="88" eb="90">
      <t>コンゴ</t>
    </rPh>
    <rPh sb="92" eb="95">
      <t>ケイカクテキ</t>
    </rPh>
    <rPh sb="96" eb="98">
      <t>シサン</t>
    </rPh>
    <rPh sb="98" eb="100">
      <t>カンリ</t>
    </rPh>
    <rPh sb="101" eb="103">
      <t>タテモノ</t>
    </rPh>
    <rPh sb="103" eb="105">
      <t>イジ</t>
    </rPh>
    <rPh sb="106" eb="108">
      <t>イリョウ</t>
    </rPh>
    <rPh sb="108" eb="110">
      <t>キキ</t>
    </rPh>
    <rPh sb="110" eb="112">
      <t>コウシン</t>
    </rPh>
    <rPh sb="112" eb="113">
      <t>トウ</t>
    </rPh>
    <rPh sb="115" eb="1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</si>
</sst>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83.1</c:v>
                </c:pt>
                <c:pt idx="1">
                  <c:v>86.4</c:v>
                </c:pt>
                <c:pt idx="2">
                  <c:v>82.8</c:v>
                </c:pt>
                <c:pt idx="3">
                  <c:v>83.5</c:v>
                </c:pt>
                <c:pt idx="4">
                  <c:v>77.900000000000006</c:v>
                </c:pt>
              </c:numCache>
            </c:numRef>
          </c:val>
          <c:extLst>
            <c:ext xmlns:c16="http://schemas.microsoft.com/office/drawing/2014/chart" uri="{C3380CC4-5D6E-409C-BE32-E72D297353CC}">
              <c16:uniqueId val="{00000000-AC28-4918-8BA1-AB1D1F5D7EC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AC28-4918-8BA1-AB1D1F5D7EC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F4-4349-9A78-910A851F131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6CF4-4349-9A78-910A851F131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68.8</c:v>
                </c:pt>
                <c:pt idx="1">
                  <c:v>70</c:v>
                </c:pt>
                <c:pt idx="2">
                  <c:v>68</c:v>
                </c:pt>
                <c:pt idx="3">
                  <c:v>64</c:v>
                </c:pt>
                <c:pt idx="4">
                  <c:v>61.6</c:v>
                </c:pt>
              </c:numCache>
            </c:numRef>
          </c:val>
          <c:extLst>
            <c:ext xmlns:c16="http://schemas.microsoft.com/office/drawing/2014/chart" uri="{C3380CC4-5D6E-409C-BE32-E72D297353CC}">
              <c16:uniqueId val="{00000000-B270-4AF8-942A-EE59CBDB38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B270-4AF8-942A-EE59CBDB38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101.9</c:v>
                </c:pt>
                <c:pt idx="1">
                  <c:v>101.3</c:v>
                </c:pt>
                <c:pt idx="2">
                  <c:v>100.2</c:v>
                </c:pt>
                <c:pt idx="3">
                  <c:v>100.9</c:v>
                </c:pt>
                <c:pt idx="4">
                  <c:v>102.3</c:v>
                </c:pt>
              </c:numCache>
            </c:numRef>
          </c:val>
          <c:extLst>
            <c:ext xmlns:c16="http://schemas.microsoft.com/office/drawing/2014/chart" uri="{C3380CC4-5D6E-409C-BE32-E72D297353CC}">
              <c16:uniqueId val="{00000000-0C68-4DB5-8C45-7B220EA779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0C68-4DB5-8C45-7B220EA779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65.599999999999994</c:v>
                </c:pt>
                <c:pt idx="1">
                  <c:v>67.900000000000006</c:v>
                </c:pt>
                <c:pt idx="2">
                  <c:v>68.8</c:v>
                </c:pt>
                <c:pt idx="3">
                  <c:v>63.3</c:v>
                </c:pt>
                <c:pt idx="4">
                  <c:v>66.400000000000006</c:v>
                </c:pt>
              </c:numCache>
            </c:numRef>
          </c:val>
          <c:extLst>
            <c:ext xmlns:c16="http://schemas.microsoft.com/office/drawing/2014/chart" uri="{C3380CC4-5D6E-409C-BE32-E72D297353CC}">
              <c16:uniqueId val="{00000000-3969-45C2-A183-2A09FE7794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3969-45C2-A183-2A09FE7794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69.599999999999994</c:v>
                </c:pt>
                <c:pt idx="1">
                  <c:v>70.599999999999994</c:v>
                </c:pt>
                <c:pt idx="2">
                  <c:v>69.599999999999994</c:v>
                </c:pt>
                <c:pt idx="3">
                  <c:v>69.599999999999994</c:v>
                </c:pt>
                <c:pt idx="4">
                  <c:v>72.3</c:v>
                </c:pt>
              </c:numCache>
            </c:numRef>
          </c:val>
          <c:extLst>
            <c:ext xmlns:c16="http://schemas.microsoft.com/office/drawing/2014/chart" uri="{C3380CC4-5D6E-409C-BE32-E72D297353CC}">
              <c16:uniqueId val="{00000000-CD44-4BF2-A2E3-00006DC8D7D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CD44-4BF2-A2E3-00006DC8D7D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21048400</c:v>
                </c:pt>
                <c:pt idx="1">
                  <c:v>21205550</c:v>
                </c:pt>
                <c:pt idx="2">
                  <c:v>21769867</c:v>
                </c:pt>
                <c:pt idx="3">
                  <c:v>23935933</c:v>
                </c:pt>
                <c:pt idx="4">
                  <c:v>24012400</c:v>
                </c:pt>
              </c:numCache>
            </c:numRef>
          </c:val>
          <c:extLst>
            <c:ext xmlns:c16="http://schemas.microsoft.com/office/drawing/2014/chart" uri="{C3380CC4-5D6E-409C-BE32-E72D297353CC}">
              <c16:uniqueId val="{00000000-9849-43AD-AF21-A9D7D49434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9849-43AD-AF21-A9D7D49434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15.9</c:v>
                </c:pt>
                <c:pt idx="1">
                  <c:v>15.5</c:v>
                </c:pt>
                <c:pt idx="2">
                  <c:v>15.6</c:v>
                </c:pt>
                <c:pt idx="3">
                  <c:v>15.2</c:v>
                </c:pt>
                <c:pt idx="4">
                  <c:v>16</c:v>
                </c:pt>
              </c:numCache>
            </c:numRef>
          </c:val>
          <c:extLst>
            <c:ext xmlns:c16="http://schemas.microsoft.com/office/drawing/2014/chart" uri="{C3380CC4-5D6E-409C-BE32-E72D297353CC}">
              <c16:uniqueId val="{00000000-89B9-4E28-ACBB-7844ED44AB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89B9-4E28-ACBB-7844ED44AB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93.7</c:v>
                </c:pt>
                <c:pt idx="1">
                  <c:v>95.4</c:v>
                </c:pt>
                <c:pt idx="2">
                  <c:v>97.4</c:v>
                </c:pt>
                <c:pt idx="3">
                  <c:v>101.8</c:v>
                </c:pt>
                <c:pt idx="4">
                  <c:v>101.6</c:v>
                </c:pt>
              </c:numCache>
            </c:numRef>
          </c:val>
          <c:extLst>
            <c:ext xmlns:c16="http://schemas.microsoft.com/office/drawing/2014/chart" uri="{C3380CC4-5D6E-409C-BE32-E72D297353CC}">
              <c16:uniqueId val="{00000000-344B-4BBD-BF97-6A67BB4AC5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344B-4BBD-BF97-6A67BB4AC5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6637</c:v>
                </c:pt>
                <c:pt idx="1">
                  <c:v>7071</c:v>
                </c:pt>
                <c:pt idx="2">
                  <c:v>7214</c:v>
                </c:pt>
                <c:pt idx="3">
                  <c:v>7593</c:v>
                </c:pt>
                <c:pt idx="4">
                  <c:v>7848</c:v>
                </c:pt>
              </c:numCache>
            </c:numRef>
          </c:val>
          <c:extLst>
            <c:ext xmlns:c16="http://schemas.microsoft.com/office/drawing/2014/chart" uri="{C3380CC4-5D6E-409C-BE32-E72D297353CC}">
              <c16:uniqueId val="{00000000-8537-4DA2-BAF3-456D361BB2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8537-4DA2-BAF3-456D361BB2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15604</c:v>
                </c:pt>
                <c:pt idx="1">
                  <c:v>15525</c:v>
                </c:pt>
                <c:pt idx="2">
                  <c:v>15615</c:v>
                </c:pt>
                <c:pt idx="3">
                  <c:v>15016</c:v>
                </c:pt>
                <c:pt idx="4">
                  <c:v>15629</c:v>
                </c:pt>
              </c:numCache>
            </c:numRef>
          </c:val>
          <c:extLst>
            <c:ext xmlns:c16="http://schemas.microsoft.com/office/drawing/2014/chart" uri="{C3380CC4-5D6E-409C-BE32-E72D297353CC}">
              <c16:uniqueId val="{00000000-6E1E-4BFB-A49E-5CC4DC1E72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6E1E-4BFB-A49E-5CC4DC1E72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J19" zoomScaleNormal="100" zoomScaleSheetLayoutView="70" workbookViewId="0">
      <selection activeCell="NJ68" sqref="NJ68:NX6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愛媛県愛南町　愛南町国保一本松病院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20495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２０：１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101.9</v>
      </c>
      <c r="Q33" s="130"/>
      <c r="R33" s="130"/>
      <c r="S33" s="130"/>
      <c r="T33" s="130"/>
      <c r="U33" s="130"/>
      <c r="V33" s="130"/>
      <c r="W33" s="130"/>
      <c r="X33" s="130"/>
      <c r="Y33" s="130"/>
      <c r="Z33" s="130"/>
      <c r="AA33" s="130"/>
      <c r="AB33" s="130"/>
      <c r="AC33" s="130"/>
      <c r="AD33" s="131"/>
      <c r="AE33" s="129">
        <f>データ!AJ7</f>
        <v>101.3</v>
      </c>
      <c r="AF33" s="130"/>
      <c r="AG33" s="130"/>
      <c r="AH33" s="130"/>
      <c r="AI33" s="130"/>
      <c r="AJ33" s="130"/>
      <c r="AK33" s="130"/>
      <c r="AL33" s="130"/>
      <c r="AM33" s="130"/>
      <c r="AN33" s="130"/>
      <c r="AO33" s="130"/>
      <c r="AP33" s="130"/>
      <c r="AQ33" s="130"/>
      <c r="AR33" s="130"/>
      <c r="AS33" s="131"/>
      <c r="AT33" s="129">
        <f>データ!AK7</f>
        <v>100.2</v>
      </c>
      <c r="AU33" s="130"/>
      <c r="AV33" s="130"/>
      <c r="AW33" s="130"/>
      <c r="AX33" s="130"/>
      <c r="AY33" s="130"/>
      <c r="AZ33" s="130"/>
      <c r="BA33" s="130"/>
      <c r="BB33" s="130"/>
      <c r="BC33" s="130"/>
      <c r="BD33" s="130"/>
      <c r="BE33" s="130"/>
      <c r="BF33" s="130"/>
      <c r="BG33" s="130"/>
      <c r="BH33" s="131"/>
      <c r="BI33" s="129">
        <f>データ!AL7</f>
        <v>100.9</v>
      </c>
      <c r="BJ33" s="130"/>
      <c r="BK33" s="130"/>
      <c r="BL33" s="130"/>
      <c r="BM33" s="130"/>
      <c r="BN33" s="130"/>
      <c r="BO33" s="130"/>
      <c r="BP33" s="130"/>
      <c r="BQ33" s="130"/>
      <c r="BR33" s="130"/>
      <c r="BS33" s="130"/>
      <c r="BT33" s="130"/>
      <c r="BU33" s="130"/>
      <c r="BV33" s="130"/>
      <c r="BW33" s="131"/>
      <c r="BX33" s="129">
        <f>データ!AM7</f>
        <v>102.3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68.8</v>
      </c>
      <c r="DE33" s="130"/>
      <c r="DF33" s="130"/>
      <c r="DG33" s="130"/>
      <c r="DH33" s="130"/>
      <c r="DI33" s="130"/>
      <c r="DJ33" s="130"/>
      <c r="DK33" s="130"/>
      <c r="DL33" s="130"/>
      <c r="DM33" s="130"/>
      <c r="DN33" s="130"/>
      <c r="DO33" s="130"/>
      <c r="DP33" s="130"/>
      <c r="DQ33" s="130"/>
      <c r="DR33" s="131"/>
      <c r="DS33" s="129">
        <f>データ!AU7</f>
        <v>70</v>
      </c>
      <c r="DT33" s="130"/>
      <c r="DU33" s="130"/>
      <c r="DV33" s="130"/>
      <c r="DW33" s="130"/>
      <c r="DX33" s="130"/>
      <c r="DY33" s="130"/>
      <c r="DZ33" s="130"/>
      <c r="EA33" s="130"/>
      <c r="EB33" s="130"/>
      <c r="EC33" s="130"/>
      <c r="ED33" s="130"/>
      <c r="EE33" s="130"/>
      <c r="EF33" s="130"/>
      <c r="EG33" s="131"/>
      <c r="EH33" s="129">
        <f>データ!AV7</f>
        <v>68</v>
      </c>
      <c r="EI33" s="130"/>
      <c r="EJ33" s="130"/>
      <c r="EK33" s="130"/>
      <c r="EL33" s="130"/>
      <c r="EM33" s="130"/>
      <c r="EN33" s="130"/>
      <c r="EO33" s="130"/>
      <c r="EP33" s="130"/>
      <c r="EQ33" s="130"/>
      <c r="ER33" s="130"/>
      <c r="ES33" s="130"/>
      <c r="ET33" s="130"/>
      <c r="EU33" s="130"/>
      <c r="EV33" s="131"/>
      <c r="EW33" s="129">
        <f>データ!AW7</f>
        <v>64</v>
      </c>
      <c r="EX33" s="130"/>
      <c r="EY33" s="130"/>
      <c r="EZ33" s="130"/>
      <c r="FA33" s="130"/>
      <c r="FB33" s="130"/>
      <c r="FC33" s="130"/>
      <c r="FD33" s="130"/>
      <c r="FE33" s="130"/>
      <c r="FF33" s="130"/>
      <c r="FG33" s="130"/>
      <c r="FH33" s="130"/>
      <c r="FI33" s="130"/>
      <c r="FJ33" s="130"/>
      <c r="FK33" s="131"/>
      <c r="FL33" s="129">
        <f>データ!AX7</f>
        <v>61.6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83.1</v>
      </c>
      <c r="KG33" s="130"/>
      <c r="KH33" s="130"/>
      <c r="KI33" s="130"/>
      <c r="KJ33" s="130"/>
      <c r="KK33" s="130"/>
      <c r="KL33" s="130"/>
      <c r="KM33" s="130"/>
      <c r="KN33" s="130"/>
      <c r="KO33" s="130"/>
      <c r="KP33" s="130"/>
      <c r="KQ33" s="130"/>
      <c r="KR33" s="130"/>
      <c r="KS33" s="130"/>
      <c r="KT33" s="131"/>
      <c r="KU33" s="129">
        <f>データ!BQ7</f>
        <v>86.4</v>
      </c>
      <c r="KV33" s="130"/>
      <c r="KW33" s="130"/>
      <c r="KX33" s="130"/>
      <c r="KY33" s="130"/>
      <c r="KZ33" s="130"/>
      <c r="LA33" s="130"/>
      <c r="LB33" s="130"/>
      <c r="LC33" s="130"/>
      <c r="LD33" s="130"/>
      <c r="LE33" s="130"/>
      <c r="LF33" s="130"/>
      <c r="LG33" s="130"/>
      <c r="LH33" s="130"/>
      <c r="LI33" s="131"/>
      <c r="LJ33" s="129">
        <f>データ!BR7</f>
        <v>82.8</v>
      </c>
      <c r="LK33" s="130"/>
      <c r="LL33" s="130"/>
      <c r="LM33" s="130"/>
      <c r="LN33" s="130"/>
      <c r="LO33" s="130"/>
      <c r="LP33" s="130"/>
      <c r="LQ33" s="130"/>
      <c r="LR33" s="130"/>
      <c r="LS33" s="130"/>
      <c r="LT33" s="130"/>
      <c r="LU33" s="130"/>
      <c r="LV33" s="130"/>
      <c r="LW33" s="130"/>
      <c r="LX33" s="131"/>
      <c r="LY33" s="129">
        <f>データ!BS7</f>
        <v>83.5</v>
      </c>
      <c r="LZ33" s="130"/>
      <c r="MA33" s="130"/>
      <c r="MB33" s="130"/>
      <c r="MC33" s="130"/>
      <c r="MD33" s="130"/>
      <c r="ME33" s="130"/>
      <c r="MF33" s="130"/>
      <c r="MG33" s="130"/>
      <c r="MH33" s="130"/>
      <c r="MI33" s="130"/>
      <c r="MJ33" s="130"/>
      <c r="MK33" s="130"/>
      <c r="ML33" s="130"/>
      <c r="MM33" s="131"/>
      <c r="MN33" s="129">
        <f>データ!BT7</f>
        <v>77.900000000000006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f>データ!CA7</f>
        <v>15604</v>
      </c>
      <c r="Q55" s="139"/>
      <c r="R55" s="139"/>
      <c r="S55" s="139"/>
      <c r="T55" s="139"/>
      <c r="U55" s="139"/>
      <c r="V55" s="139"/>
      <c r="W55" s="139"/>
      <c r="X55" s="139"/>
      <c r="Y55" s="139"/>
      <c r="Z55" s="139"/>
      <c r="AA55" s="139"/>
      <c r="AB55" s="139"/>
      <c r="AC55" s="139"/>
      <c r="AD55" s="140"/>
      <c r="AE55" s="138">
        <f>データ!CB7</f>
        <v>15525</v>
      </c>
      <c r="AF55" s="139"/>
      <c r="AG55" s="139"/>
      <c r="AH55" s="139"/>
      <c r="AI55" s="139"/>
      <c r="AJ55" s="139"/>
      <c r="AK55" s="139"/>
      <c r="AL55" s="139"/>
      <c r="AM55" s="139"/>
      <c r="AN55" s="139"/>
      <c r="AO55" s="139"/>
      <c r="AP55" s="139"/>
      <c r="AQ55" s="139"/>
      <c r="AR55" s="139"/>
      <c r="AS55" s="140"/>
      <c r="AT55" s="138">
        <f>データ!CC7</f>
        <v>15615</v>
      </c>
      <c r="AU55" s="139"/>
      <c r="AV55" s="139"/>
      <c r="AW55" s="139"/>
      <c r="AX55" s="139"/>
      <c r="AY55" s="139"/>
      <c r="AZ55" s="139"/>
      <c r="BA55" s="139"/>
      <c r="BB55" s="139"/>
      <c r="BC55" s="139"/>
      <c r="BD55" s="139"/>
      <c r="BE55" s="139"/>
      <c r="BF55" s="139"/>
      <c r="BG55" s="139"/>
      <c r="BH55" s="140"/>
      <c r="BI55" s="138">
        <f>データ!CD7</f>
        <v>15016</v>
      </c>
      <c r="BJ55" s="139"/>
      <c r="BK55" s="139"/>
      <c r="BL55" s="139"/>
      <c r="BM55" s="139"/>
      <c r="BN55" s="139"/>
      <c r="BO55" s="139"/>
      <c r="BP55" s="139"/>
      <c r="BQ55" s="139"/>
      <c r="BR55" s="139"/>
      <c r="BS55" s="139"/>
      <c r="BT55" s="139"/>
      <c r="BU55" s="139"/>
      <c r="BV55" s="139"/>
      <c r="BW55" s="140"/>
      <c r="BX55" s="138">
        <f>データ!CE7</f>
        <v>15629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6637</v>
      </c>
      <c r="DE55" s="139"/>
      <c r="DF55" s="139"/>
      <c r="DG55" s="139"/>
      <c r="DH55" s="139"/>
      <c r="DI55" s="139"/>
      <c r="DJ55" s="139"/>
      <c r="DK55" s="139"/>
      <c r="DL55" s="139"/>
      <c r="DM55" s="139"/>
      <c r="DN55" s="139"/>
      <c r="DO55" s="139"/>
      <c r="DP55" s="139"/>
      <c r="DQ55" s="139"/>
      <c r="DR55" s="140"/>
      <c r="DS55" s="138">
        <f>データ!CM7</f>
        <v>7071</v>
      </c>
      <c r="DT55" s="139"/>
      <c r="DU55" s="139"/>
      <c r="DV55" s="139"/>
      <c r="DW55" s="139"/>
      <c r="DX55" s="139"/>
      <c r="DY55" s="139"/>
      <c r="DZ55" s="139"/>
      <c r="EA55" s="139"/>
      <c r="EB55" s="139"/>
      <c r="EC55" s="139"/>
      <c r="ED55" s="139"/>
      <c r="EE55" s="139"/>
      <c r="EF55" s="139"/>
      <c r="EG55" s="140"/>
      <c r="EH55" s="138">
        <f>データ!CN7</f>
        <v>7214</v>
      </c>
      <c r="EI55" s="139"/>
      <c r="EJ55" s="139"/>
      <c r="EK55" s="139"/>
      <c r="EL55" s="139"/>
      <c r="EM55" s="139"/>
      <c r="EN55" s="139"/>
      <c r="EO55" s="139"/>
      <c r="EP55" s="139"/>
      <c r="EQ55" s="139"/>
      <c r="ER55" s="139"/>
      <c r="ES55" s="139"/>
      <c r="ET55" s="139"/>
      <c r="EU55" s="139"/>
      <c r="EV55" s="140"/>
      <c r="EW55" s="138">
        <f>データ!CO7</f>
        <v>7593</v>
      </c>
      <c r="EX55" s="139"/>
      <c r="EY55" s="139"/>
      <c r="EZ55" s="139"/>
      <c r="FA55" s="139"/>
      <c r="FB55" s="139"/>
      <c r="FC55" s="139"/>
      <c r="FD55" s="139"/>
      <c r="FE55" s="139"/>
      <c r="FF55" s="139"/>
      <c r="FG55" s="139"/>
      <c r="FH55" s="139"/>
      <c r="FI55" s="139"/>
      <c r="FJ55" s="139"/>
      <c r="FK55" s="140"/>
      <c r="FL55" s="138">
        <f>データ!CP7</f>
        <v>7848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93.7</v>
      </c>
      <c r="GS55" s="130"/>
      <c r="GT55" s="130"/>
      <c r="GU55" s="130"/>
      <c r="GV55" s="130"/>
      <c r="GW55" s="130"/>
      <c r="GX55" s="130"/>
      <c r="GY55" s="130"/>
      <c r="GZ55" s="130"/>
      <c r="HA55" s="130"/>
      <c r="HB55" s="130"/>
      <c r="HC55" s="130"/>
      <c r="HD55" s="130"/>
      <c r="HE55" s="130"/>
      <c r="HF55" s="131"/>
      <c r="HG55" s="129">
        <f>データ!CX7</f>
        <v>95.4</v>
      </c>
      <c r="HH55" s="130"/>
      <c r="HI55" s="130"/>
      <c r="HJ55" s="130"/>
      <c r="HK55" s="130"/>
      <c r="HL55" s="130"/>
      <c r="HM55" s="130"/>
      <c r="HN55" s="130"/>
      <c r="HO55" s="130"/>
      <c r="HP55" s="130"/>
      <c r="HQ55" s="130"/>
      <c r="HR55" s="130"/>
      <c r="HS55" s="130"/>
      <c r="HT55" s="130"/>
      <c r="HU55" s="131"/>
      <c r="HV55" s="129">
        <f>データ!CY7</f>
        <v>97.4</v>
      </c>
      <c r="HW55" s="130"/>
      <c r="HX55" s="130"/>
      <c r="HY55" s="130"/>
      <c r="HZ55" s="130"/>
      <c r="IA55" s="130"/>
      <c r="IB55" s="130"/>
      <c r="IC55" s="130"/>
      <c r="ID55" s="130"/>
      <c r="IE55" s="130"/>
      <c r="IF55" s="130"/>
      <c r="IG55" s="130"/>
      <c r="IH55" s="130"/>
      <c r="II55" s="130"/>
      <c r="IJ55" s="131"/>
      <c r="IK55" s="129">
        <f>データ!CZ7</f>
        <v>101.8</v>
      </c>
      <c r="IL55" s="130"/>
      <c r="IM55" s="130"/>
      <c r="IN55" s="130"/>
      <c r="IO55" s="130"/>
      <c r="IP55" s="130"/>
      <c r="IQ55" s="130"/>
      <c r="IR55" s="130"/>
      <c r="IS55" s="130"/>
      <c r="IT55" s="130"/>
      <c r="IU55" s="130"/>
      <c r="IV55" s="130"/>
      <c r="IW55" s="130"/>
      <c r="IX55" s="130"/>
      <c r="IY55" s="131"/>
      <c r="IZ55" s="129">
        <f>データ!DA7</f>
        <v>101.6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15.9</v>
      </c>
      <c r="KG55" s="130"/>
      <c r="KH55" s="130"/>
      <c r="KI55" s="130"/>
      <c r="KJ55" s="130"/>
      <c r="KK55" s="130"/>
      <c r="KL55" s="130"/>
      <c r="KM55" s="130"/>
      <c r="KN55" s="130"/>
      <c r="KO55" s="130"/>
      <c r="KP55" s="130"/>
      <c r="KQ55" s="130"/>
      <c r="KR55" s="130"/>
      <c r="KS55" s="130"/>
      <c r="KT55" s="131"/>
      <c r="KU55" s="129">
        <f>データ!DI7</f>
        <v>15.5</v>
      </c>
      <c r="KV55" s="130"/>
      <c r="KW55" s="130"/>
      <c r="KX55" s="130"/>
      <c r="KY55" s="130"/>
      <c r="KZ55" s="130"/>
      <c r="LA55" s="130"/>
      <c r="LB55" s="130"/>
      <c r="LC55" s="130"/>
      <c r="LD55" s="130"/>
      <c r="LE55" s="130"/>
      <c r="LF55" s="130"/>
      <c r="LG55" s="130"/>
      <c r="LH55" s="130"/>
      <c r="LI55" s="131"/>
      <c r="LJ55" s="129">
        <f>データ!DJ7</f>
        <v>15.6</v>
      </c>
      <c r="LK55" s="130"/>
      <c r="LL55" s="130"/>
      <c r="LM55" s="130"/>
      <c r="LN55" s="130"/>
      <c r="LO55" s="130"/>
      <c r="LP55" s="130"/>
      <c r="LQ55" s="130"/>
      <c r="LR55" s="130"/>
      <c r="LS55" s="130"/>
      <c r="LT55" s="130"/>
      <c r="LU55" s="130"/>
      <c r="LV55" s="130"/>
      <c r="LW55" s="130"/>
      <c r="LX55" s="131"/>
      <c r="LY55" s="129">
        <f>データ!DK7</f>
        <v>15.2</v>
      </c>
      <c r="LZ55" s="130"/>
      <c r="MA55" s="130"/>
      <c r="MB55" s="130"/>
      <c r="MC55" s="130"/>
      <c r="MD55" s="130"/>
      <c r="ME55" s="130"/>
      <c r="MF55" s="130"/>
      <c r="MG55" s="130"/>
      <c r="MH55" s="130"/>
      <c r="MI55" s="130"/>
      <c r="MJ55" s="130"/>
      <c r="MK55" s="130"/>
      <c r="ML55" s="130"/>
      <c r="MM55" s="131"/>
      <c r="MN55" s="129">
        <f>データ!DL7</f>
        <v>16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f>データ!DS7</f>
        <v>65.599999999999994</v>
      </c>
      <c r="V79" s="151"/>
      <c r="W79" s="151"/>
      <c r="X79" s="151"/>
      <c r="Y79" s="151"/>
      <c r="Z79" s="151"/>
      <c r="AA79" s="151"/>
      <c r="AB79" s="151"/>
      <c r="AC79" s="151"/>
      <c r="AD79" s="151"/>
      <c r="AE79" s="151"/>
      <c r="AF79" s="151"/>
      <c r="AG79" s="151"/>
      <c r="AH79" s="151"/>
      <c r="AI79" s="151"/>
      <c r="AJ79" s="151"/>
      <c r="AK79" s="151"/>
      <c r="AL79" s="151"/>
      <c r="AM79" s="151"/>
      <c r="AN79" s="151">
        <f>データ!DT7</f>
        <v>67.900000000000006</v>
      </c>
      <c r="AO79" s="151"/>
      <c r="AP79" s="151"/>
      <c r="AQ79" s="151"/>
      <c r="AR79" s="151"/>
      <c r="AS79" s="151"/>
      <c r="AT79" s="151"/>
      <c r="AU79" s="151"/>
      <c r="AV79" s="151"/>
      <c r="AW79" s="151"/>
      <c r="AX79" s="151"/>
      <c r="AY79" s="151"/>
      <c r="AZ79" s="151"/>
      <c r="BA79" s="151"/>
      <c r="BB79" s="151"/>
      <c r="BC79" s="151"/>
      <c r="BD79" s="151"/>
      <c r="BE79" s="151"/>
      <c r="BF79" s="151"/>
      <c r="BG79" s="151">
        <f>データ!DU7</f>
        <v>68.8</v>
      </c>
      <c r="BH79" s="151"/>
      <c r="BI79" s="151"/>
      <c r="BJ79" s="151"/>
      <c r="BK79" s="151"/>
      <c r="BL79" s="151"/>
      <c r="BM79" s="151"/>
      <c r="BN79" s="151"/>
      <c r="BO79" s="151"/>
      <c r="BP79" s="151"/>
      <c r="BQ79" s="151"/>
      <c r="BR79" s="151"/>
      <c r="BS79" s="151"/>
      <c r="BT79" s="151"/>
      <c r="BU79" s="151"/>
      <c r="BV79" s="151"/>
      <c r="BW79" s="151"/>
      <c r="BX79" s="151"/>
      <c r="BY79" s="151"/>
      <c r="BZ79" s="151">
        <f>データ!DV7</f>
        <v>63.3</v>
      </c>
      <c r="CA79" s="151"/>
      <c r="CB79" s="151"/>
      <c r="CC79" s="151"/>
      <c r="CD79" s="151"/>
      <c r="CE79" s="151"/>
      <c r="CF79" s="151"/>
      <c r="CG79" s="151"/>
      <c r="CH79" s="151"/>
      <c r="CI79" s="151"/>
      <c r="CJ79" s="151"/>
      <c r="CK79" s="151"/>
      <c r="CL79" s="151"/>
      <c r="CM79" s="151"/>
      <c r="CN79" s="151"/>
      <c r="CO79" s="151"/>
      <c r="CP79" s="151"/>
      <c r="CQ79" s="151"/>
      <c r="CR79" s="151"/>
      <c r="CS79" s="151">
        <f>データ!DW7</f>
        <v>66.400000000000006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69.599999999999994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70.599999999999994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69.599999999999994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69.599999999999994</v>
      </c>
      <c r="GU79" s="151"/>
      <c r="GV79" s="151"/>
      <c r="GW79" s="151"/>
      <c r="GX79" s="151"/>
      <c r="GY79" s="151"/>
      <c r="GZ79" s="151"/>
      <c r="HA79" s="151"/>
      <c r="HB79" s="151"/>
      <c r="HC79" s="151"/>
      <c r="HD79" s="151"/>
      <c r="HE79" s="151"/>
      <c r="HF79" s="151"/>
      <c r="HG79" s="151"/>
      <c r="HH79" s="151"/>
      <c r="HI79" s="151"/>
      <c r="HJ79" s="151"/>
      <c r="HK79" s="151"/>
      <c r="HL79" s="151"/>
      <c r="HM79" s="151">
        <f>データ!EH7</f>
        <v>72.3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21048400</v>
      </c>
      <c r="JK79" s="152"/>
      <c r="JL79" s="152"/>
      <c r="JM79" s="152"/>
      <c r="JN79" s="152"/>
      <c r="JO79" s="152"/>
      <c r="JP79" s="152"/>
      <c r="JQ79" s="152"/>
      <c r="JR79" s="152"/>
      <c r="JS79" s="152"/>
      <c r="JT79" s="152"/>
      <c r="JU79" s="152"/>
      <c r="JV79" s="152"/>
      <c r="JW79" s="152"/>
      <c r="JX79" s="152"/>
      <c r="JY79" s="152"/>
      <c r="JZ79" s="152"/>
      <c r="KA79" s="152"/>
      <c r="KB79" s="152"/>
      <c r="KC79" s="152">
        <f>データ!EP7</f>
        <v>21205550</v>
      </c>
      <c r="KD79" s="152"/>
      <c r="KE79" s="152"/>
      <c r="KF79" s="152"/>
      <c r="KG79" s="152"/>
      <c r="KH79" s="152"/>
      <c r="KI79" s="152"/>
      <c r="KJ79" s="152"/>
      <c r="KK79" s="152"/>
      <c r="KL79" s="152"/>
      <c r="KM79" s="152"/>
      <c r="KN79" s="152"/>
      <c r="KO79" s="152"/>
      <c r="KP79" s="152"/>
      <c r="KQ79" s="152"/>
      <c r="KR79" s="152"/>
      <c r="KS79" s="152"/>
      <c r="KT79" s="152"/>
      <c r="KU79" s="152"/>
      <c r="KV79" s="152">
        <f>データ!EQ7</f>
        <v>21769867</v>
      </c>
      <c r="KW79" s="152"/>
      <c r="KX79" s="152"/>
      <c r="KY79" s="152"/>
      <c r="KZ79" s="152"/>
      <c r="LA79" s="152"/>
      <c r="LB79" s="152"/>
      <c r="LC79" s="152"/>
      <c r="LD79" s="152"/>
      <c r="LE79" s="152"/>
      <c r="LF79" s="152"/>
      <c r="LG79" s="152"/>
      <c r="LH79" s="152"/>
      <c r="LI79" s="152"/>
      <c r="LJ79" s="152"/>
      <c r="LK79" s="152"/>
      <c r="LL79" s="152"/>
      <c r="LM79" s="152"/>
      <c r="LN79" s="152"/>
      <c r="LO79" s="152">
        <f>データ!ER7</f>
        <v>23935933</v>
      </c>
      <c r="LP79" s="152"/>
      <c r="LQ79" s="152"/>
      <c r="LR79" s="152"/>
      <c r="LS79" s="152"/>
      <c r="LT79" s="152"/>
      <c r="LU79" s="152"/>
      <c r="LV79" s="152"/>
      <c r="LW79" s="152"/>
      <c r="LX79" s="152"/>
      <c r="LY79" s="152"/>
      <c r="LZ79" s="152"/>
      <c r="MA79" s="152"/>
      <c r="MB79" s="152"/>
      <c r="MC79" s="152"/>
      <c r="MD79" s="152"/>
      <c r="ME79" s="152"/>
      <c r="MF79" s="152"/>
      <c r="MG79" s="152"/>
      <c r="MH79" s="152">
        <f>データ!ES7</f>
        <v>24012400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uoG9/+zlCQ+RhklZL4Q3ikEnHhYFCf0Vr4TwhH/UIu83uVRGWHgIF9zv1Ocq5CpmjGXwYMvRlfgmVYoq3LG2g==" saltValue="hdlt8ZWvocJtNx7kBE/3w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144</v>
      </c>
      <c r="AX5" s="62" t="s">
        <v>145</v>
      </c>
      <c r="AY5" s="62" t="s">
        <v>146</v>
      </c>
      <c r="AZ5" s="62" t="s">
        <v>147</v>
      </c>
      <c r="BA5" s="62" t="s">
        <v>148</v>
      </c>
      <c r="BB5" s="62" t="s">
        <v>149</v>
      </c>
      <c r="BC5" s="62" t="s">
        <v>150</v>
      </c>
      <c r="BD5" s="62" t="s">
        <v>151</v>
      </c>
      <c r="BE5" s="62" t="s">
        <v>152</v>
      </c>
      <c r="BF5" s="62" t="s">
        <v>154</v>
      </c>
      <c r="BG5" s="62" t="s">
        <v>143</v>
      </c>
      <c r="BH5" s="62" t="s">
        <v>144</v>
      </c>
      <c r="BI5" s="62" t="s">
        <v>145</v>
      </c>
      <c r="BJ5" s="62" t="s">
        <v>146</v>
      </c>
      <c r="BK5" s="62" t="s">
        <v>147</v>
      </c>
      <c r="BL5" s="62" t="s">
        <v>148</v>
      </c>
      <c r="BM5" s="62" t="s">
        <v>149</v>
      </c>
      <c r="BN5" s="62" t="s">
        <v>150</v>
      </c>
      <c r="BO5" s="62" t="s">
        <v>151</v>
      </c>
      <c r="BP5" s="62" t="s">
        <v>141</v>
      </c>
      <c r="BQ5" s="62" t="s">
        <v>154</v>
      </c>
      <c r="BR5" s="62" t="s">
        <v>153</v>
      </c>
      <c r="BS5" s="62" t="s">
        <v>155</v>
      </c>
      <c r="BT5" s="62" t="s">
        <v>156</v>
      </c>
      <c r="BU5" s="62" t="s">
        <v>146</v>
      </c>
      <c r="BV5" s="62" t="s">
        <v>147</v>
      </c>
      <c r="BW5" s="62" t="s">
        <v>148</v>
      </c>
      <c r="BX5" s="62" t="s">
        <v>149</v>
      </c>
      <c r="BY5" s="62" t="s">
        <v>150</v>
      </c>
      <c r="BZ5" s="62" t="s">
        <v>151</v>
      </c>
      <c r="CA5" s="62" t="s">
        <v>141</v>
      </c>
      <c r="CB5" s="62" t="s">
        <v>142</v>
      </c>
      <c r="CC5" s="62" t="s">
        <v>143</v>
      </c>
      <c r="CD5" s="62" t="s">
        <v>155</v>
      </c>
      <c r="CE5" s="62" t="s">
        <v>156</v>
      </c>
      <c r="CF5" s="62" t="s">
        <v>146</v>
      </c>
      <c r="CG5" s="62" t="s">
        <v>147</v>
      </c>
      <c r="CH5" s="62" t="s">
        <v>148</v>
      </c>
      <c r="CI5" s="62" t="s">
        <v>149</v>
      </c>
      <c r="CJ5" s="62" t="s">
        <v>150</v>
      </c>
      <c r="CK5" s="62" t="s">
        <v>151</v>
      </c>
      <c r="CL5" s="62" t="s">
        <v>141</v>
      </c>
      <c r="CM5" s="62" t="s">
        <v>142</v>
      </c>
      <c r="CN5" s="62" t="s">
        <v>143</v>
      </c>
      <c r="CO5" s="62" t="s">
        <v>144</v>
      </c>
      <c r="CP5" s="62" t="s">
        <v>156</v>
      </c>
      <c r="CQ5" s="62" t="s">
        <v>146</v>
      </c>
      <c r="CR5" s="62" t="s">
        <v>147</v>
      </c>
      <c r="CS5" s="62" t="s">
        <v>148</v>
      </c>
      <c r="CT5" s="62" t="s">
        <v>149</v>
      </c>
      <c r="CU5" s="62" t="s">
        <v>150</v>
      </c>
      <c r="CV5" s="62" t="s">
        <v>151</v>
      </c>
      <c r="CW5" s="62" t="s">
        <v>152</v>
      </c>
      <c r="CX5" s="62" t="s">
        <v>142</v>
      </c>
      <c r="CY5" s="62" t="s">
        <v>153</v>
      </c>
      <c r="CZ5" s="62" t="s">
        <v>144</v>
      </c>
      <c r="DA5" s="62" t="s">
        <v>145</v>
      </c>
      <c r="DB5" s="62" t="s">
        <v>146</v>
      </c>
      <c r="DC5" s="62" t="s">
        <v>147</v>
      </c>
      <c r="DD5" s="62" t="s">
        <v>148</v>
      </c>
      <c r="DE5" s="62" t="s">
        <v>149</v>
      </c>
      <c r="DF5" s="62" t="s">
        <v>150</v>
      </c>
      <c r="DG5" s="62" t="s">
        <v>151</v>
      </c>
      <c r="DH5" s="62" t="s">
        <v>152</v>
      </c>
      <c r="DI5" s="62" t="s">
        <v>142</v>
      </c>
      <c r="DJ5" s="62" t="s">
        <v>153</v>
      </c>
      <c r="DK5" s="62" t="s">
        <v>144</v>
      </c>
      <c r="DL5" s="62" t="s">
        <v>156</v>
      </c>
      <c r="DM5" s="62" t="s">
        <v>146</v>
      </c>
      <c r="DN5" s="62" t="s">
        <v>147</v>
      </c>
      <c r="DO5" s="62" t="s">
        <v>148</v>
      </c>
      <c r="DP5" s="62" t="s">
        <v>149</v>
      </c>
      <c r="DQ5" s="62" t="s">
        <v>150</v>
      </c>
      <c r="DR5" s="62" t="s">
        <v>151</v>
      </c>
      <c r="DS5" s="62" t="s">
        <v>152</v>
      </c>
      <c r="DT5" s="62" t="s">
        <v>142</v>
      </c>
      <c r="DU5" s="62" t="s">
        <v>153</v>
      </c>
      <c r="DV5" s="62" t="s">
        <v>144</v>
      </c>
      <c r="DW5" s="62" t="s">
        <v>145</v>
      </c>
      <c r="DX5" s="62" t="s">
        <v>146</v>
      </c>
      <c r="DY5" s="62" t="s">
        <v>147</v>
      </c>
      <c r="DZ5" s="62" t="s">
        <v>148</v>
      </c>
      <c r="EA5" s="62" t="s">
        <v>149</v>
      </c>
      <c r="EB5" s="62" t="s">
        <v>150</v>
      </c>
      <c r="EC5" s="62" t="s">
        <v>151</v>
      </c>
      <c r="ED5" s="62" t="s">
        <v>141</v>
      </c>
      <c r="EE5" s="62" t="s">
        <v>154</v>
      </c>
      <c r="EF5" s="62" t="s">
        <v>153</v>
      </c>
      <c r="EG5" s="62" t="s">
        <v>144</v>
      </c>
      <c r="EH5" s="62" t="s">
        <v>156</v>
      </c>
      <c r="EI5" s="62" t="s">
        <v>146</v>
      </c>
      <c r="EJ5" s="62" t="s">
        <v>147</v>
      </c>
      <c r="EK5" s="62" t="s">
        <v>148</v>
      </c>
      <c r="EL5" s="62" t="s">
        <v>149</v>
      </c>
      <c r="EM5" s="62" t="s">
        <v>150</v>
      </c>
      <c r="EN5" s="62" t="s">
        <v>157</v>
      </c>
      <c r="EO5" s="62" t="s">
        <v>152</v>
      </c>
      <c r="EP5" s="62" t="s">
        <v>154</v>
      </c>
      <c r="EQ5" s="62" t="s">
        <v>153</v>
      </c>
      <c r="ER5" s="62" t="s">
        <v>155</v>
      </c>
      <c r="ES5" s="62" t="s">
        <v>156</v>
      </c>
      <c r="ET5" s="62" t="s">
        <v>146</v>
      </c>
      <c r="EU5" s="62" t="s">
        <v>147</v>
      </c>
      <c r="EV5" s="62" t="s">
        <v>148</v>
      </c>
      <c r="EW5" s="62" t="s">
        <v>149</v>
      </c>
      <c r="EX5" s="62" t="s">
        <v>150</v>
      </c>
      <c r="EY5" s="62" t="s">
        <v>151</v>
      </c>
    </row>
    <row r="6" spans="1:155" s="67" customFormat="1" x14ac:dyDescent="0.2">
      <c r="A6" s="48" t="s">
        <v>158</v>
      </c>
      <c r="B6" s="63">
        <f>B8</f>
        <v>2020</v>
      </c>
      <c r="C6" s="63">
        <f t="shared" ref="C6:M6" si="2">C8</f>
        <v>385069</v>
      </c>
      <c r="D6" s="63">
        <f t="shared" si="2"/>
        <v>46</v>
      </c>
      <c r="E6" s="63">
        <f t="shared" si="2"/>
        <v>6</v>
      </c>
      <c r="F6" s="63">
        <f t="shared" si="2"/>
        <v>0</v>
      </c>
      <c r="G6" s="63">
        <f t="shared" si="2"/>
        <v>1</v>
      </c>
      <c r="H6" s="155" t="str">
        <f>IF(H8&lt;&gt;I8,H8,"")&amp;IF(I8&lt;&gt;J8,I8,"")&amp;"　"&amp;J8</f>
        <v>愛媛県愛南町　愛南町国保一本松病院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3</v>
      </c>
      <c r="R6" s="63" t="str">
        <f t="shared" si="3"/>
        <v>-</v>
      </c>
      <c r="S6" s="63" t="str">
        <f t="shared" si="3"/>
        <v>訓</v>
      </c>
      <c r="T6" s="63" t="str">
        <f t="shared" si="3"/>
        <v>-</v>
      </c>
      <c r="U6" s="64">
        <f>U8</f>
        <v>20495</v>
      </c>
      <c r="V6" s="64">
        <f>V8</f>
        <v>3752</v>
      </c>
      <c r="W6" s="63" t="str">
        <f>W8</f>
        <v>第２種該当</v>
      </c>
      <c r="X6" s="63" t="str">
        <f t="shared" ref="X6" si="4">X8</f>
        <v>-</v>
      </c>
      <c r="Y6" s="63" t="str">
        <f t="shared" si="3"/>
        <v>２０：１</v>
      </c>
      <c r="Z6" s="64" t="str">
        <f t="shared" si="3"/>
        <v>-</v>
      </c>
      <c r="AA6" s="64">
        <f t="shared" si="3"/>
        <v>60</v>
      </c>
      <c r="AB6" s="64" t="str">
        <f t="shared" si="3"/>
        <v>-</v>
      </c>
      <c r="AC6" s="64" t="str">
        <f t="shared" si="3"/>
        <v>-</v>
      </c>
      <c r="AD6" s="64" t="str">
        <f t="shared" si="3"/>
        <v>-</v>
      </c>
      <c r="AE6" s="64">
        <f t="shared" si="3"/>
        <v>60</v>
      </c>
      <c r="AF6" s="64" t="str">
        <f t="shared" si="3"/>
        <v>-</v>
      </c>
      <c r="AG6" s="64">
        <f t="shared" si="3"/>
        <v>60</v>
      </c>
      <c r="AH6" s="64">
        <f t="shared" si="3"/>
        <v>60</v>
      </c>
      <c r="AI6" s="65">
        <f>IF(AI8="-",NA(),AI8)</f>
        <v>101.9</v>
      </c>
      <c r="AJ6" s="65">
        <f t="shared" ref="AJ6:AR6" si="5">IF(AJ8="-",NA(),AJ8)</f>
        <v>101.3</v>
      </c>
      <c r="AK6" s="65">
        <f t="shared" si="5"/>
        <v>100.2</v>
      </c>
      <c r="AL6" s="65">
        <f t="shared" si="5"/>
        <v>100.9</v>
      </c>
      <c r="AM6" s="65">
        <f t="shared" si="5"/>
        <v>102.3</v>
      </c>
      <c r="AN6" s="65">
        <f t="shared" si="5"/>
        <v>98.4</v>
      </c>
      <c r="AO6" s="65">
        <f t="shared" si="5"/>
        <v>98.2</v>
      </c>
      <c r="AP6" s="65">
        <f t="shared" si="5"/>
        <v>97.5</v>
      </c>
      <c r="AQ6" s="65">
        <f t="shared" si="5"/>
        <v>97.7</v>
      </c>
      <c r="AR6" s="65">
        <f t="shared" si="5"/>
        <v>100.7</v>
      </c>
      <c r="AS6" s="65" t="str">
        <f>IF(AS8="-","【-】","【"&amp;SUBSTITUTE(TEXT(AS8,"#,##0.0"),"-","△")&amp;"】")</f>
        <v>【102.5】</v>
      </c>
      <c r="AT6" s="65">
        <f>IF(AT8="-",NA(),AT8)</f>
        <v>68.8</v>
      </c>
      <c r="AU6" s="65">
        <f t="shared" ref="AU6:BC6" si="6">IF(AU8="-",NA(),AU8)</f>
        <v>70</v>
      </c>
      <c r="AV6" s="65">
        <f t="shared" si="6"/>
        <v>68</v>
      </c>
      <c r="AW6" s="65">
        <f t="shared" si="6"/>
        <v>64</v>
      </c>
      <c r="AX6" s="65">
        <f t="shared" si="6"/>
        <v>61.6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83.1</v>
      </c>
      <c r="BQ6" s="65">
        <f t="shared" ref="BQ6:BY6" si="8">IF(BQ8="-",NA(),BQ8)</f>
        <v>86.4</v>
      </c>
      <c r="BR6" s="65">
        <f t="shared" si="8"/>
        <v>82.8</v>
      </c>
      <c r="BS6" s="65">
        <f t="shared" si="8"/>
        <v>83.5</v>
      </c>
      <c r="BT6" s="65">
        <f t="shared" si="8"/>
        <v>77.900000000000006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15604</v>
      </c>
      <c r="CB6" s="66">
        <f t="shared" ref="CB6:CJ6" si="9">IF(CB8="-",NA(),CB8)</f>
        <v>15525</v>
      </c>
      <c r="CC6" s="66">
        <f t="shared" si="9"/>
        <v>15615</v>
      </c>
      <c r="CD6" s="66">
        <f t="shared" si="9"/>
        <v>15016</v>
      </c>
      <c r="CE6" s="66">
        <f t="shared" si="9"/>
        <v>15629</v>
      </c>
      <c r="CF6" s="66">
        <f t="shared" si="9"/>
        <v>24882</v>
      </c>
      <c r="CG6" s="66">
        <f t="shared" si="9"/>
        <v>25249</v>
      </c>
      <c r="CH6" s="66">
        <f t="shared" si="9"/>
        <v>25711</v>
      </c>
      <c r="CI6" s="66">
        <f t="shared" si="9"/>
        <v>26415</v>
      </c>
      <c r="CJ6" s="66">
        <f t="shared" si="9"/>
        <v>27227</v>
      </c>
      <c r="CK6" s="65" t="str">
        <f>IF(CK8="-","【-】","【"&amp;SUBSTITUTE(TEXT(CK8,"#,##0"),"-","△")&amp;"】")</f>
        <v>【56,733】</v>
      </c>
      <c r="CL6" s="66">
        <f>IF(CL8="-",NA(),CL8)</f>
        <v>6637</v>
      </c>
      <c r="CM6" s="66">
        <f t="shared" ref="CM6:CU6" si="10">IF(CM8="-",NA(),CM8)</f>
        <v>7071</v>
      </c>
      <c r="CN6" s="66">
        <f t="shared" si="10"/>
        <v>7214</v>
      </c>
      <c r="CO6" s="66">
        <f t="shared" si="10"/>
        <v>7593</v>
      </c>
      <c r="CP6" s="66">
        <f t="shared" si="10"/>
        <v>7848</v>
      </c>
      <c r="CQ6" s="66">
        <f t="shared" si="10"/>
        <v>8797</v>
      </c>
      <c r="CR6" s="66">
        <f t="shared" si="10"/>
        <v>8852</v>
      </c>
      <c r="CS6" s="66">
        <f t="shared" si="10"/>
        <v>9060</v>
      </c>
      <c r="CT6" s="66">
        <f t="shared" si="10"/>
        <v>9135</v>
      </c>
      <c r="CU6" s="66">
        <f t="shared" si="10"/>
        <v>9509</v>
      </c>
      <c r="CV6" s="65" t="str">
        <f>IF(CV8="-","【-】","【"&amp;SUBSTITUTE(TEXT(CV8,"#,##0"),"-","△")&amp;"】")</f>
        <v>【16,778】</v>
      </c>
      <c r="CW6" s="65">
        <f>IF(CW8="-",NA(),CW8)</f>
        <v>93.7</v>
      </c>
      <c r="CX6" s="65">
        <f t="shared" ref="CX6:DF6" si="11">IF(CX8="-",NA(),CX8)</f>
        <v>95.4</v>
      </c>
      <c r="CY6" s="65">
        <f t="shared" si="11"/>
        <v>97.4</v>
      </c>
      <c r="CZ6" s="65">
        <f t="shared" si="11"/>
        <v>101.8</v>
      </c>
      <c r="DA6" s="65">
        <f t="shared" si="11"/>
        <v>101.6</v>
      </c>
      <c r="DB6" s="65">
        <f t="shared" si="11"/>
        <v>69.5</v>
      </c>
      <c r="DC6" s="65">
        <f t="shared" si="11"/>
        <v>70.3</v>
      </c>
      <c r="DD6" s="65">
        <f t="shared" si="11"/>
        <v>71.099999999999994</v>
      </c>
      <c r="DE6" s="65">
        <f t="shared" si="11"/>
        <v>72</v>
      </c>
      <c r="DF6" s="65">
        <f t="shared" si="11"/>
        <v>77.7</v>
      </c>
      <c r="DG6" s="65" t="str">
        <f>IF(DG8="-","【-】","【"&amp;SUBSTITUTE(TEXT(DG8,"#,##0.0"),"-","△")&amp;"】")</f>
        <v>【58.8】</v>
      </c>
      <c r="DH6" s="65">
        <f>IF(DH8="-",NA(),DH8)</f>
        <v>15.9</v>
      </c>
      <c r="DI6" s="65">
        <f t="shared" ref="DI6:DQ6" si="12">IF(DI8="-",NA(),DI8)</f>
        <v>15.5</v>
      </c>
      <c r="DJ6" s="65">
        <f t="shared" si="12"/>
        <v>15.6</v>
      </c>
      <c r="DK6" s="65">
        <f t="shared" si="12"/>
        <v>15.2</v>
      </c>
      <c r="DL6" s="65">
        <f t="shared" si="12"/>
        <v>16</v>
      </c>
      <c r="DM6" s="65">
        <f t="shared" si="12"/>
        <v>17.399999999999999</v>
      </c>
      <c r="DN6" s="65">
        <f t="shared" si="12"/>
        <v>17</v>
      </c>
      <c r="DO6" s="65">
        <f t="shared" si="12"/>
        <v>16.5</v>
      </c>
      <c r="DP6" s="65">
        <f t="shared" si="12"/>
        <v>16</v>
      </c>
      <c r="DQ6" s="65">
        <f t="shared" si="12"/>
        <v>15.7</v>
      </c>
      <c r="DR6" s="65" t="str">
        <f>IF(DR8="-","【-】","【"&amp;SUBSTITUTE(TEXT(DR8,"#,##0.0"),"-","△")&amp;"】")</f>
        <v>【24.8】</v>
      </c>
      <c r="DS6" s="65">
        <f>IF(DS8="-",NA(),DS8)</f>
        <v>65.599999999999994</v>
      </c>
      <c r="DT6" s="65">
        <f t="shared" ref="DT6:EB6" si="13">IF(DT8="-",NA(),DT8)</f>
        <v>67.900000000000006</v>
      </c>
      <c r="DU6" s="65">
        <f t="shared" si="13"/>
        <v>68.8</v>
      </c>
      <c r="DV6" s="65">
        <f t="shared" si="13"/>
        <v>63.3</v>
      </c>
      <c r="DW6" s="65">
        <f t="shared" si="13"/>
        <v>66.400000000000006</v>
      </c>
      <c r="DX6" s="65">
        <f t="shared" si="13"/>
        <v>54.2</v>
      </c>
      <c r="DY6" s="65">
        <f t="shared" si="13"/>
        <v>53.8</v>
      </c>
      <c r="DZ6" s="65">
        <f t="shared" si="13"/>
        <v>56.1</v>
      </c>
      <c r="EA6" s="65">
        <f t="shared" si="13"/>
        <v>56.4</v>
      </c>
      <c r="EB6" s="65">
        <f t="shared" si="13"/>
        <v>56.9</v>
      </c>
      <c r="EC6" s="65" t="str">
        <f>IF(EC8="-","【-】","【"&amp;SUBSTITUTE(TEXT(EC8,"#,##0.0"),"-","△")&amp;"】")</f>
        <v>【54.8】</v>
      </c>
      <c r="ED6" s="65">
        <f>IF(ED8="-",NA(),ED8)</f>
        <v>69.599999999999994</v>
      </c>
      <c r="EE6" s="65">
        <f t="shared" ref="EE6:EM6" si="14">IF(EE8="-",NA(),EE8)</f>
        <v>70.599999999999994</v>
      </c>
      <c r="EF6" s="65">
        <f t="shared" si="14"/>
        <v>69.599999999999994</v>
      </c>
      <c r="EG6" s="65">
        <f t="shared" si="14"/>
        <v>69.599999999999994</v>
      </c>
      <c r="EH6" s="65">
        <f t="shared" si="14"/>
        <v>72.3</v>
      </c>
      <c r="EI6" s="65">
        <f t="shared" si="14"/>
        <v>70</v>
      </c>
      <c r="EJ6" s="65">
        <f t="shared" si="14"/>
        <v>71</v>
      </c>
      <c r="EK6" s="65">
        <f t="shared" si="14"/>
        <v>73.2</v>
      </c>
      <c r="EL6" s="65">
        <f t="shared" si="14"/>
        <v>73.400000000000006</v>
      </c>
      <c r="EM6" s="65">
        <f t="shared" si="14"/>
        <v>72.5</v>
      </c>
      <c r="EN6" s="65" t="str">
        <f>IF(EN8="-","【-】","【"&amp;SUBSTITUTE(TEXT(EN8,"#,##0.0"),"-","△")&amp;"】")</f>
        <v>【70.3】</v>
      </c>
      <c r="EO6" s="66">
        <f>IF(EO8="-",NA(),EO8)</f>
        <v>21048400</v>
      </c>
      <c r="EP6" s="66">
        <f t="shared" ref="EP6:EX6" si="15">IF(EP8="-",NA(),EP8)</f>
        <v>21205550</v>
      </c>
      <c r="EQ6" s="66">
        <f t="shared" si="15"/>
        <v>21769867</v>
      </c>
      <c r="ER6" s="66">
        <f t="shared" si="15"/>
        <v>23935933</v>
      </c>
      <c r="ES6" s="66">
        <f t="shared" si="15"/>
        <v>24012400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2">
      <c r="A7" s="48" t="s">
        <v>159</v>
      </c>
      <c r="B7" s="63">
        <f t="shared" ref="B7:AH7" si="16">B8</f>
        <v>2020</v>
      </c>
      <c r="C7" s="63">
        <f t="shared" si="16"/>
        <v>385069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3</v>
      </c>
      <c r="R7" s="63" t="str">
        <f t="shared" si="16"/>
        <v>-</v>
      </c>
      <c r="S7" s="63" t="str">
        <f t="shared" si="16"/>
        <v>訓</v>
      </c>
      <c r="T7" s="63" t="str">
        <f t="shared" si="16"/>
        <v>-</v>
      </c>
      <c r="U7" s="64">
        <f>U8</f>
        <v>20495</v>
      </c>
      <c r="V7" s="64">
        <f>V8</f>
        <v>3752</v>
      </c>
      <c r="W7" s="63" t="str">
        <f>W8</f>
        <v>第２種該当</v>
      </c>
      <c r="X7" s="63" t="str">
        <f t="shared" si="16"/>
        <v>-</v>
      </c>
      <c r="Y7" s="63" t="str">
        <f t="shared" si="16"/>
        <v>２０：１</v>
      </c>
      <c r="Z7" s="64" t="str">
        <f t="shared" si="16"/>
        <v>-</v>
      </c>
      <c r="AA7" s="64">
        <f t="shared" si="16"/>
        <v>60</v>
      </c>
      <c r="AB7" s="64" t="str">
        <f t="shared" si="16"/>
        <v>-</v>
      </c>
      <c r="AC7" s="64" t="str">
        <f t="shared" si="16"/>
        <v>-</v>
      </c>
      <c r="AD7" s="64" t="str">
        <f t="shared" si="16"/>
        <v>-</v>
      </c>
      <c r="AE7" s="64">
        <f t="shared" si="16"/>
        <v>60</v>
      </c>
      <c r="AF7" s="64" t="str">
        <f t="shared" si="16"/>
        <v>-</v>
      </c>
      <c r="AG7" s="64">
        <f t="shared" si="16"/>
        <v>60</v>
      </c>
      <c r="AH7" s="64">
        <f t="shared" si="16"/>
        <v>60</v>
      </c>
      <c r="AI7" s="65">
        <f>AI8</f>
        <v>101.9</v>
      </c>
      <c r="AJ7" s="65">
        <f t="shared" ref="AJ7:AR7" si="17">AJ8</f>
        <v>101.3</v>
      </c>
      <c r="AK7" s="65">
        <f t="shared" si="17"/>
        <v>100.2</v>
      </c>
      <c r="AL7" s="65">
        <f t="shared" si="17"/>
        <v>100.9</v>
      </c>
      <c r="AM7" s="65">
        <f t="shared" si="17"/>
        <v>102.3</v>
      </c>
      <c r="AN7" s="65">
        <f t="shared" si="17"/>
        <v>98.4</v>
      </c>
      <c r="AO7" s="65">
        <f t="shared" si="17"/>
        <v>98.2</v>
      </c>
      <c r="AP7" s="65">
        <f t="shared" si="17"/>
        <v>97.5</v>
      </c>
      <c r="AQ7" s="65">
        <f t="shared" si="17"/>
        <v>97.7</v>
      </c>
      <c r="AR7" s="65">
        <f t="shared" si="17"/>
        <v>100.7</v>
      </c>
      <c r="AS7" s="65"/>
      <c r="AT7" s="65">
        <f>AT8</f>
        <v>68.8</v>
      </c>
      <c r="AU7" s="65">
        <f t="shared" ref="AU7:BC7" si="18">AU8</f>
        <v>70</v>
      </c>
      <c r="AV7" s="65">
        <f t="shared" si="18"/>
        <v>68</v>
      </c>
      <c r="AW7" s="65">
        <f t="shared" si="18"/>
        <v>64</v>
      </c>
      <c r="AX7" s="65">
        <f t="shared" si="18"/>
        <v>61.6</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83.1</v>
      </c>
      <c r="BQ7" s="65">
        <f t="shared" ref="BQ7:BY7" si="20">BQ8</f>
        <v>86.4</v>
      </c>
      <c r="BR7" s="65">
        <f t="shared" si="20"/>
        <v>82.8</v>
      </c>
      <c r="BS7" s="65">
        <f t="shared" si="20"/>
        <v>83.5</v>
      </c>
      <c r="BT7" s="65">
        <f t="shared" si="20"/>
        <v>77.900000000000006</v>
      </c>
      <c r="BU7" s="65">
        <f t="shared" si="20"/>
        <v>66.8</v>
      </c>
      <c r="BV7" s="65">
        <f t="shared" si="20"/>
        <v>67.900000000000006</v>
      </c>
      <c r="BW7" s="65">
        <f t="shared" si="20"/>
        <v>66.900000000000006</v>
      </c>
      <c r="BX7" s="65">
        <f t="shared" si="20"/>
        <v>66.099999999999994</v>
      </c>
      <c r="BY7" s="65">
        <f t="shared" si="20"/>
        <v>62.3</v>
      </c>
      <c r="BZ7" s="65"/>
      <c r="CA7" s="66">
        <f>CA8</f>
        <v>15604</v>
      </c>
      <c r="CB7" s="66">
        <f t="shared" ref="CB7:CJ7" si="21">CB8</f>
        <v>15525</v>
      </c>
      <c r="CC7" s="66">
        <f t="shared" si="21"/>
        <v>15615</v>
      </c>
      <c r="CD7" s="66">
        <f t="shared" si="21"/>
        <v>15016</v>
      </c>
      <c r="CE7" s="66">
        <f t="shared" si="21"/>
        <v>15629</v>
      </c>
      <c r="CF7" s="66">
        <f t="shared" si="21"/>
        <v>24882</v>
      </c>
      <c r="CG7" s="66">
        <f t="shared" si="21"/>
        <v>25249</v>
      </c>
      <c r="CH7" s="66">
        <f t="shared" si="21"/>
        <v>25711</v>
      </c>
      <c r="CI7" s="66">
        <f t="shared" si="21"/>
        <v>26415</v>
      </c>
      <c r="CJ7" s="66">
        <f t="shared" si="21"/>
        <v>27227</v>
      </c>
      <c r="CK7" s="65"/>
      <c r="CL7" s="66">
        <f>CL8</f>
        <v>6637</v>
      </c>
      <c r="CM7" s="66">
        <f t="shared" ref="CM7:CU7" si="22">CM8</f>
        <v>7071</v>
      </c>
      <c r="CN7" s="66">
        <f t="shared" si="22"/>
        <v>7214</v>
      </c>
      <c r="CO7" s="66">
        <f t="shared" si="22"/>
        <v>7593</v>
      </c>
      <c r="CP7" s="66">
        <f t="shared" si="22"/>
        <v>7848</v>
      </c>
      <c r="CQ7" s="66">
        <f t="shared" si="22"/>
        <v>8797</v>
      </c>
      <c r="CR7" s="66">
        <f t="shared" si="22"/>
        <v>8852</v>
      </c>
      <c r="CS7" s="66">
        <f t="shared" si="22"/>
        <v>9060</v>
      </c>
      <c r="CT7" s="66">
        <f t="shared" si="22"/>
        <v>9135</v>
      </c>
      <c r="CU7" s="66">
        <f t="shared" si="22"/>
        <v>9509</v>
      </c>
      <c r="CV7" s="65"/>
      <c r="CW7" s="65">
        <f>CW8</f>
        <v>93.7</v>
      </c>
      <c r="CX7" s="65">
        <f t="shared" ref="CX7:DF7" si="23">CX8</f>
        <v>95.4</v>
      </c>
      <c r="CY7" s="65">
        <f t="shared" si="23"/>
        <v>97.4</v>
      </c>
      <c r="CZ7" s="65">
        <f t="shared" si="23"/>
        <v>101.8</v>
      </c>
      <c r="DA7" s="65">
        <f t="shared" si="23"/>
        <v>101.6</v>
      </c>
      <c r="DB7" s="65">
        <f t="shared" si="23"/>
        <v>69.5</v>
      </c>
      <c r="DC7" s="65">
        <f t="shared" si="23"/>
        <v>70.3</v>
      </c>
      <c r="DD7" s="65">
        <f t="shared" si="23"/>
        <v>71.099999999999994</v>
      </c>
      <c r="DE7" s="65">
        <f t="shared" si="23"/>
        <v>72</v>
      </c>
      <c r="DF7" s="65">
        <f t="shared" si="23"/>
        <v>77.7</v>
      </c>
      <c r="DG7" s="65"/>
      <c r="DH7" s="65">
        <f>DH8</f>
        <v>15.9</v>
      </c>
      <c r="DI7" s="65">
        <f t="shared" ref="DI7:DQ7" si="24">DI8</f>
        <v>15.5</v>
      </c>
      <c r="DJ7" s="65">
        <f t="shared" si="24"/>
        <v>15.6</v>
      </c>
      <c r="DK7" s="65">
        <f t="shared" si="24"/>
        <v>15.2</v>
      </c>
      <c r="DL7" s="65">
        <f t="shared" si="24"/>
        <v>16</v>
      </c>
      <c r="DM7" s="65">
        <f t="shared" si="24"/>
        <v>17.399999999999999</v>
      </c>
      <c r="DN7" s="65">
        <f t="shared" si="24"/>
        <v>17</v>
      </c>
      <c r="DO7" s="65">
        <f t="shared" si="24"/>
        <v>16.5</v>
      </c>
      <c r="DP7" s="65">
        <f t="shared" si="24"/>
        <v>16</v>
      </c>
      <c r="DQ7" s="65">
        <f t="shared" si="24"/>
        <v>15.7</v>
      </c>
      <c r="DR7" s="65"/>
      <c r="DS7" s="65">
        <f>DS8</f>
        <v>65.599999999999994</v>
      </c>
      <c r="DT7" s="65">
        <f t="shared" ref="DT7:EB7" si="25">DT8</f>
        <v>67.900000000000006</v>
      </c>
      <c r="DU7" s="65">
        <f t="shared" si="25"/>
        <v>68.8</v>
      </c>
      <c r="DV7" s="65">
        <f t="shared" si="25"/>
        <v>63.3</v>
      </c>
      <c r="DW7" s="65">
        <f t="shared" si="25"/>
        <v>66.400000000000006</v>
      </c>
      <c r="DX7" s="65">
        <f t="shared" si="25"/>
        <v>54.2</v>
      </c>
      <c r="DY7" s="65">
        <f t="shared" si="25"/>
        <v>53.8</v>
      </c>
      <c r="DZ7" s="65">
        <f t="shared" si="25"/>
        <v>56.1</v>
      </c>
      <c r="EA7" s="65">
        <f t="shared" si="25"/>
        <v>56.4</v>
      </c>
      <c r="EB7" s="65">
        <f t="shared" si="25"/>
        <v>56.9</v>
      </c>
      <c r="EC7" s="65"/>
      <c r="ED7" s="65">
        <f>ED8</f>
        <v>69.599999999999994</v>
      </c>
      <c r="EE7" s="65">
        <f t="shared" ref="EE7:EM7" si="26">EE8</f>
        <v>70.599999999999994</v>
      </c>
      <c r="EF7" s="65">
        <f t="shared" si="26"/>
        <v>69.599999999999994</v>
      </c>
      <c r="EG7" s="65">
        <f t="shared" si="26"/>
        <v>69.599999999999994</v>
      </c>
      <c r="EH7" s="65">
        <f t="shared" si="26"/>
        <v>72.3</v>
      </c>
      <c r="EI7" s="65">
        <f t="shared" si="26"/>
        <v>70</v>
      </c>
      <c r="EJ7" s="65">
        <f t="shared" si="26"/>
        <v>71</v>
      </c>
      <c r="EK7" s="65">
        <f t="shared" si="26"/>
        <v>73.2</v>
      </c>
      <c r="EL7" s="65">
        <f t="shared" si="26"/>
        <v>73.400000000000006</v>
      </c>
      <c r="EM7" s="65">
        <f t="shared" si="26"/>
        <v>72.5</v>
      </c>
      <c r="EN7" s="65"/>
      <c r="EO7" s="66">
        <f>EO8</f>
        <v>21048400</v>
      </c>
      <c r="EP7" s="66">
        <f t="shared" ref="EP7:EX7" si="27">EP8</f>
        <v>21205550</v>
      </c>
      <c r="EQ7" s="66">
        <f t="shared" si="27"/>
        <v>21769867</v>
      </c>
      <c r="ER7" s="66">
        <f t="shared" si="27"/>
        <v>23935933</v>
      </c>
      <c r="ES7" s="66">
        <f t="shared" si="27"/>
        <v>24012400</v>
      </c>
      <c r="ET7" s="66">
        <f t="shared" si="27"/>
        <v>36941419</v>
      </c>
      <c r="EU7" s="66">
        <f t="shared" si="27"/>
        <v>38480542</v>
      </c>
      <c r="EV7" s="66">
        <f t="shared" si="27"/>
        <v>38744035</v>
      </c>
      <c r="EW7" s="66">
        <f t="shared" si="27"/>
        <v>40117620</v>
      </c>
      <c r="EX7" s="66">
        <f t="shared" si="27"/>
        <v>42330999</v>
      </c>
      <c r="EY7" s="66"/>
    </row>
    <row r="8" spans="1:155" s="67" customFormat="1" x14ac:dyDescent="0.2">
      <c r="A8" s="48"/>
      <c r="B8" s="68">
        <v>2020</v>
      </c>
      <c r="C8" s="68">
        <v>385069</v>
      </c>
      <c r="D8" s="68">
        <v>46</v>
      </c>
      <c r="E8" s="68">
        <v>6</v>
      </c>
      <c r="F8" s="68">
        <v>0</v>
      </c>
      <c r="G8" s="68">
        <v>1</v>
      </c>
      <c r="H8" s="68" t="s">
        <v>160</v>
      </c>
      <c r="I8" s="68" t="s">
        <v>161</v>
      </c>
      <c r="J8" s="68" t="s">
        <v>162</v>
      </c>
      <c r="K8" s="68" t="s">
        <v>163</v>
      </c>
      <c r="L8" s="68" t="s">
        <v>164</v>
      </c>
      <c r="M8" s="68" t="s">
        <v>165</v>
      </c>
      <c r="N8" s="68" t="s">
        <v>166</v>
      </c>
      <c r="O8" s="68" t="s">
        <v>167</v>
      </c>
      <c r="P8" s="68" t="s">
        <v>168</v>
      </c>
      <c r="Q8" s="69">
        <v>3</v>
      </c>
      <c r="R8" s="68" t="s">
        <v>39</v>
      </c>
      <c r="S8" s="68" t="s">
        <v>169</v>
      </c>
      <c r="T8" s="68" t="s">
        <v>39</v>
      </c>
      <c r="U8" s="69">
        <v>20495</v>
      </c>
      <c r="V8" s="69">
        <v>3752</v>
      </c>
      <c r="W8" s="68" t="s">
        <v>170</v>
      </c>
      <c r="X8" s="68" t="s">
        <v>39</v>
      </c>
      <c r="Y8" s="70" t="s">
        <v>171</v>
      </c>
      <c r="Z8" s="69" t="s">
        <v>39</v>
      </c>
      <c r="AA8" s="69">
        <v>60</v>
      </c>
      <c r="AB8" s="69" t="s">
        <v>39</v>
      </c>
      <c r="AC8" s="69" t="s">
        <v>39</v>
      </c>
      <c r="AD8" s="69" t="s">
        <v>39</v>
      </c>
      <c r="AE8" s="69">
        <v>60</v>
      </c>
      <c r="AF8" s="69" t="s">
        <v>39</v>
      </c>
      <c r="AG8" s="69">
        <v>60</v>
      </c>
      <c r="AH8" s="69">
        <v>60</v>
      </c>
      <c r="AI8" s="71">
        <v>101.9</v>
      </c>
      <c r="AJ8" s="71">
        <v>101.3</v>
      </c>
      <c r="AK8" s="71">
        <v>100.2</v>
      </c>
      <c r="AL8" s="71">
        <v>100.9</v>
      </c>
      <c r="AM8" s="71">
        <v>102.3</v>
      </c>
      <c r="AN8" s="71">
        <v>98.4</v>
      </c>
      <c r="AO8" s="71">
        <v>98.2</v>
      </c>
      <c r="AP8" s="71">
        <v>97.5</v>
      </c>
      <c r="AQ8" s="71">
        <v>97.7</v>
      </c>
      <c r="AR8" s="71">
        <v>100.7</v>
      </c>
      <c r="AS8" s="71">
        <v>102.5</v>
      </c>
      <c r="AT8" s="71">
        <v>68.8</v>
      </c>
      <c r="AU8" s="71">
        <v>70</v>
      </c>
      <c r="AV8" s="71">
        <v>68</v>
      </c>
      <c r="AW8" s="71">
        <v>64</v>
      </c>
      <c r="AX8" s="71">
        <v>61.6</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83.1</v>
      </c>
      <c r="BQ8" s="71">
        <v>86.4</v>
      </c>
      <c r="BR8" s="71">
        <v>82.8</v>
      </c>
      <c r="BS8" s="71">
        <v>83.5</v>
      </c>
      <c r="BT8" s="71">
        <v>77.900000000000006</v>
      </c>
      <c r="BU8" s="71">
        <v>66.8</v>
      </c>
      <c r="BV8" s="71">
        <v>67.900000000000006</v>
      </c>
      <c r="BW8" s="71">
        <v>66.900000000000006</v>
      </c>
      <c r="BX8" s="71">
        <v>66.099999999999994</v>
      </c>
      <c r="BY8" s="71">
        <v>62.3</v>
      </c>
      <c r="BZ8" s="71">
        <v>67.2</v>
      </c>
      <c r="CA8" s="72">
        <v>15604</v>
      </c>
      <c r="CB8" s="72">
        <v>15525</v>
      </c>
      <c r="CC8" s="72">
        <v>15615</v>
      </c>
      <c r="CD8" s="72">
        <v>15016</v>
      </c>
      <c r="CE8" s="72">
        <v>15629</v>
      </c>
      <c r="CF8" s="72">
        <v>24882</v>
      </c>
      <c r="CG8" s="72">
        <v>25249</v>
      </c>
      <c r="CH8" s="72">
        <v>25711</v>
      </c>
      <c r="CI8" s="72">
        <v>26415</v>
      </c>
      <c r="CJ8" s="72">
        <v>27227</v>
      </c>
      <c r="CK8" s="71">
        <v>56733</v>
      </c>
      <c r="CL8" s="72">
        <v>6637</v>
      </c>
      <c r="CM8" s="72">
        <v>7071</v>
      </c>
      <c r="CN8" s="72">
        <v>7214</v>
      </c>
      <c r="CO8" s="72">
        <v>7593</v>
      </c>
      <c r="CP8" s="72">
        <v>7848</v>
      </c>
      <c r="CQ8" s="72">
        <v>8797</v>
      </c>
      <c r="CR8" s="72">
        <v>8852</v>
      </c>
      <c r="CS8" s="72">
        <v>9060</v>
      </c>
      <c r="CT8" s="72">
        <v>9135</v>
      </c>
      <c r="CU8" s="72">
        <v>9509</v>
      </c>
      <c r="CV8" s="71">
        <v>16778</v>
      </c>
      <c r="CW8" s="72">
        <v>93.7</v>
      </c>
      <c r="CX8" s="72">
        <v>95.4</v>
      </c>
      <c r="CY8" s="72">
        <v>97.4</v>
      </c>
      <c r="CZ8" s="72">
        <v>101.8</v>
      </c>
      <c r="DA8" s="72">
        <v>101.6</v>
      </c>
      <c r="DB8" s="72">
        <v>69.5</v>
      </c>
      <c r="DC8" s="72">
        <v>70.3</v>
      </c>
      <c r="DD8" s="72">
        <v>71.099999999999994</v>
      </c>
      <c r="DE8" s="72">
        <v>72</v>
      </c>
      <c r="DF8" s="72">
        <v>77.7</v>
      </c>
      <c r="DG8" s="72">
        <v>58.8</v>
      </c>
      <c r="DH8" s="72">
        <v>15.9</v>
      </c>
      <c r="DI8" s="72">
        <v>15.5</v>
      </c>
      <c r="DJ8" s="72">
        <v>15.6</v>
      </c>
      <c r="DK8" s="72">
        <v>15.2</v>
      </c>
      <c r="DL8" s="72">
        <v>16</v>
      </c>
      <c r="DM8" s="72">
        <v>17.399999999999999</v>
      </c>
      <c r="DN8" s="72">
        <v>17</v>
      </c>
      <c r="DO8" s="72">
        <v>16.5</v>
      </c>
      <c r="DP8" s="72">
        <v>16</v>
      </c>
      <c r="DQ8" s="72">
        <v>15.7</v>
      </c>
      <c r="DR8" s="72">
        <v>24.8</v>
      </c>
      <c r="DS8" s="71">
        <v>65.599999999999994</v>
      </c>
      <c r="DT8" s="71">
        <v>67.900000000000006</v>
      </c>
      <c r="DU8" s="71">
        <v>68.8</v>
      </c>
      <c r="DV8" s="71">
        <v>63.3</v>
      </c>
      <c r="DW8" s="71">
        <v>66.400000000000006</v>
      </c>
      <c r="DX8" s="71">
        <v>54.2</v>
      </c>
      <c r="DY8" s="71">
        <v>53.8</v>
      </c>
      <c r="DZ8" s="71">
        <v>56.1</v>
      </c>
      <c r="EA8" s="71">
        <v>56.4</v>
      </c>
      <c r="EB8" s="71">
        <v>56.9</v>
      </c>
      <c r="EC8" s="71">
        <v>54.8</v>
      </c>
      <c r="ED8" s="71">
        <v>69.599999999999994</v>
      </c>
      <c r="EE8" s="71">
        <v>70.599999999999994</v>
      </c>
      <c r="EF8" s="71">
        <v>69.599999999999994</v>
      </c>
      <c r="EG8" s="71">
        <v>69.599999999999994</v>
      </c>
      <c r="EH8" s="71">
        <v>72.3</v>
      </c>
      <c r="EI8" s="71">
        <v>70</v>
      </c>
      <c r="EJ8" s="71">
        <v>71</v>
      </c>
      <c r="EK8" s="71">
        <v>73.2</v>
      </c>
      <c r="EL8" s="71">
        <v>73.400000000000006</v>
      </c>
      <c r="EM8" s="71">
        <v>72.5</v>
      </c>
      <c r="EN8" s="71">
        <v>70.3</v>
      </c>
      <c r="EO8" s="72">
        <v>21048400</v>
      </c>
      <c r="EP8" s="72">
        <v>21205550</v>
      </c>
      <c r="EQ8" s="72">
        <v>21769867</v>
      </c>
      <c r="ER8" s="72">
        <v>23935933</v>
      </c>
      <c r="ES8" s="72">
        <v>24012400</v>
      </c>
      <c r="ET8" s="72">
        <v>36941419</v>
      </c>
      <c r="EU8" s="72">
        <v>38480542</v>
      </c>
      <c r="EV8" s="72">
        <v>38744035</v>
      </c>
      <c r="EW8" s="72">
        <v>40117620</v>
      </c>
      <c r="EX8" s="72">
        <v>42330999</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2022-01-15T02:04:03Z</cp:lastPrinted>
  <dcterms:created xsi:type="dcterms:W3CDTF">2021-12-03T08:54:15Z</dcterms:created>
  <dcterms:modified xsi:type="dcterms:W3CDTF">2022-01-15T02:04:44Z</dcterms:modified>
  <cp:category/>
</cp:coreProperties>
</file>