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mc:AlternateContent xmlns:mc="http://schemas.openxmlformats.org/markup-compatibility/2006">
    <mc:Choice Requires="x15">
      <x15ac:absPath xmlns:x15ac="http://schemas.microsoft.com/office/spreadsheetml/2010/11/ac" url="d:\develop_cloud\bid_entry\07申請書\doc\ver7\reg_standard\"/>
    </mc:Choice>
  </mc:AlternateContent>
  <xr:revisionPtr revIDLastSave="0" documentId="13_ncr:1_{A593C2DB-2026-4D81-AC8C-860377EC1036}" xr6:coauthVersionLast="47" xr6:coauthVersionMax="47" xr10:uidLastSave="{00000000-0000-0000-0000-000000000000}"/>
  <workbookProtection workbookAlgorithmName="SHA-512" workbookHashValue="g/UtjiOLiXKHvJmUSEqMiDwPOdgCigOmIZ+oTjsmJsAuDgYj0l3LFMNZRixMmzh1XVkxU8VZ6+H74cWPp9dqhg==" workbookSaltValue="/YzcecZRHsFL5Z7LaIVrRQ==" workbookSpinCount="100000" lockStructure="1"/>
  <bookViews>
    <workbookView xWindow="-120" yWindow="-120" windowWidth="29040" windowHeight="15720" xr2:uid="{00000000-000D-0000-FFFF-FFFF00000000}"/>
  </bookViews>
  <sheets>
    <sheet name="入力シート" sheetId="7" r:id="rId1"/>
    <sheet name="settings" sheetId="8" state="hidden" r:id="rId2"/>
  </sheets>
  <definedNames>
    <definedName name="_xlnm.Print_Titles" localSheetId="0">入力シート!$1:$1</definedName>
    <definedName name="希望">入力シート!$A$222</definedName>
    <definedName name="許可コード">settings!$A$10:$A$57</definedName>
    <definedName name="都道府県3">settings!$A$1</definedName>
    <definedName name="都道府県4">settings!$A$2</definedName>
    <definedName name="日付例">settings!$A$3</definedName>
    <definedName name="日付例_s">settings!$A$4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53" i="7" l="1"/>
  <c r="A252" i="7"/>
  <c r="A251" i="7"/>
  <c r="A250" i="7"/>
  <c r="A249" i="7"/>
  <c r="A248" i="7"/>
  <c r="A247" i="7"/>
  <c r="A246" i="7"/>
  <c r="A245" i="7"/>
  <c r="A244" i="7"/>
  <c r="A243" i="7"/>
  <c r="A242" i="7"/>
  <c r="A241" i="7"/>
  <c r="A240" i="7"/>
  <c r="A239" i="7"/>
  <c r="A238" i="7"/>
  <c r="A237" i="7"/>
  <c r="A236" i="7"/>
  <c r="A235" i="7"/>
  <c r="A234" i="7"/>
  <c r="A233" i="7"/>
  <c r="A232" i="7"/>
  <c r="A231" i="7"/>
  <c r="A230" i="7"/>
  <c r="A229" i="7"/>
  <c r="A228" i="7"/>
  <c r="A227" i="7"/>
  <c r="A226" i="7"/>
  <c r="A225" i="7"/>
  <c r="A224" i="7"/>
  <c r="A222" i="7"/>
  <c r="A216" i="7"/>
  <c r="A214" i="7"/>
  <c r="A212" i="7"/>
  <c r="A210" i="7"/>
  <c r="A200" i="7"/>
  <c r="A198" i="7"/>
  <c r="A197" i="7"/>
  <c r="A196" i="7"/>
  <c r="A189" i="7"/>
  <c r="A186" i="7"/>
  <c r="A185" i="7"/>
  <c r="A184" i="7"/>
  <c r="A182" i="7"/>
  <c r="A169" i="7"/>
  <c r="A167" i="7"/>
  <c r="A165" i="7"/>
  <c r="A163" i="7"/>
  <c r="A161" i="7"/>
  <c r="A159" i="7"/>
  <c r="A157" i="7"/>
  <c r="A155" i="7"/>
  <c r="A153" i="7"/>
  <c r="A126" i="7"/>
  <c r="A124" i="7"/>
  <c r="A122" i="7"/>
  <c r="A120" i="7"/>
  <c r="A116" i="7"/>
  <c r="A114" i="7"/>
  <c r="A87" i="7"/>
  <c r="A85" i="7"/>
  <c r="A84" i="7"/>
  <c r="A83" i="7"/>
  <c r="A81" i="7"/>
  <c r="A79" i="7"/>
  <c r="A77" i="7"/>
  <c r="A75" i="7"/>
  <c r="A73" i="7"/>
  <c r="A71" i="7"/>
  <c r="A69" i="7"/>
  <c r="A63" i="7"/>
  <c r="A40" i="7"/>
  <c r="A38" i="7"/>
  <c r="A36" i="7"/>
  <c r="A34" i="7"/>
  <c r="A32" i="7"/>
  <c r="A30" i="7"/>
  <c r="A28" i="7"/>
  <c r="A26" i="7"/>
  <c r="A24" i="7"/>
  <c r="A22" i="7"/>
  <c r="A20" i="7"/>
  <c r="J177" i="7"/>
  <c r="J194" i="7" l="1"/>
  <c r="J217" i="7" l="1"/>
  <c r="J215" i="7"/>
  <c r="D114" i="7" l="1"/>
  <c r="D116" i="7" s="1"/>
  <c r="D118" i="7" s="1"/>
  <c r="D120" i="7" s="1"/>
  <c r="D122" i="7" s="1"/>
  <c r="D124" i="7" s="1"/>
  <c r="D126" i="7" s="1"/>
  <c r="I199" i="7" l="1"/>
  <c r="J213" i="7" l="1"/>
  <c r="A2" i="8" l="1"/>
  <c r="A1" i="8"/>
</calcChain>
</file>

<file path=xl/sharedStrings.xml><?xml version="1.0" encoding="utf-8"?>
<sst xmlns="http://schemas.openxmlformats.org/spreadsheetml/2006/main" count="319" uniqueCount="267">
  <si>
    <t>郵便番号</t>
    <rPh sb="0" eb="4">
      <t>ユウビンバンゴウ</t>
    </rPh>
    <phoneticPr fontId="5"/>
  </si>
  <si>
    <t>商号又は名称</t>
    <rPh sb="0" eb="2">
      <t>ショウゴウ</t>
    </rPh>
    <rPh sb="2" eb="3">
      <t>マタ</t>
    </rPh>
    <rPh sb="4" eb="6">
      <t>メイショウ</t>
    </rPh>
    <phoneticPr fontId="5"/>
  </si>
  <si>
    <t>代表者氏名</t>
    <rPh sb="0" eb="3">
      <t>ダイヒョウシャ</t>
    </rPh>
    <rPh sb="3" eb="5">
      <t>シメイ</t>
    </rPh>
    <phoneticPr fontId="5"/>
  </si>
  <si>
    <t>電話番号</t>
    <rPh sb="0" eb="2">
      <t>デンワ</t>
    </rPh>
    <rPh sb="2" eb="4">
      <t>バンゴウ</t>
    </rPh>
    <phoneticPr fontId="5"/>
  </si>
  <si>
    <t>ＦＡＸ番号</t>
    <rPh sb="3" eb="5">
      <t>バンゴウ</t>
    </rPh>
    <phoneticPr fontId="5"/>
  </si>
  <si>
    <t>姓と名は１文字分空けてください。</t>
    <phoneticPr fontId="4"/>
  </si>
  <si>
    <t>営業年数</t>
    <rPh sb="0" eb="2">
      <t>エイギョウ</t>
    </rPh>
    <rPh sb="2" eb="4">
      <t>ネンスウ</t>
    </rPh>
    <phoneticPr fontId="5"/>
  </si>
  <si>
    <t>年</t>
    <rPh sb="0" eb="1">
      <t>ネン</t>
    </rPh>
    <phoneticPr fontId="4"/>
  </si>
  <si>
    <t>都道府県から入力してください。</t>
    <phoneticPr fontId="4"/>
  </si>
  <si>
    <t>代表者役職</t>
    <rPh sb="0" eb="3">
      <t>ダイヒョウシャ</t>
    </rPh>
    <rPh sb="3" eb="5">
      <t>ヤクショク</t>
    </rPh>
    <phoneticPr fontId="5"/>
  </si>
  <si>
    <t>B.契約する営業所情報</t>
    <rPh sb="2" eb="4">
      <t>ケイヤク</t>
    </rPh>
    <rPh sb="6" eb="9">
      <t>エイギョウショ</t>
    </rPh>
    <rPh sb="9" eb="11">
      <t>ジョウホウ</t>
    </rPh>
    <phoneticPr fontId="4"/>
  </si>
  <si>
    <t>入札・契約権限の委任</t>
    <rPh sb="8" eb="10">
      <t>イニン</t>
    </rPh>
    <phoneticPr fontId="4"/>
  </si>
  <si>
    <t xml:space="preserve"> エクセルの計算方法は「自動」に設定してください。</t>
    <rPh sb="6" eb="8">
      <t>ケイサン</t>
    </rPh>
    <rPh sb="8" eb="10">
      <t>ホウホウ</t>
    </rPh>
    <rPh sb="12" eb="14">
      <t>ジドウ</t>
    </rPh>
    <rPh sb="16" eb="18">
      <t>セッテイ</t>
    </rPh>
    <phoneticPr fontId="4"/>
  </si>
  <si>
    <t xml:space="preserve"> 行の追加、削除、シートの変更などはできません。</t>
    <rPh sb="1" eb="2">
      <t>ギョウ</t>
    </rPh>
    <rPh sb="3" eb="5">
      <t>ツイカ</t>
    </rPh>
    <rPh sb="6" eb="8">
      <t>サクジョ</t>
    </rPh>
    <rPh sb="13" eb="15">
      <t>ヘンコウ</t>
    </rPh>
    <phoneticPr fontId="4"/>
  </si>
  <si>
    <t>E.経営情報</t>
    <rPh sb="2" eb="4">
      <t>ケイエイ</t>
    </rPh>
    <rPh sb="4" eb="6">
      <t>ジョウホウ</t>
    </rPh>
    <phoneticPr fontId="4"/>
  </si>
  <si>
    <t>F.業種情報</t>
    <rPh sb="2" eb="4">
      <t>ギョウシュ</t>
    </rPh>
    <rPh sb="4" eb="6">
      <t>ジョウホウ</t>
    </rPh>
    <phoneticPr fontId="4"/>
  </si>
  <si>
    <t>01:北海道知事</t>
  </si>
  <si>
    <t>02:青森県知事</t>
  </si>
  <si>
    <t>03:岩手県知事</t>
  </si>
  <si>
    <t>04:宮城県知事</t>
  </si>
  <si>
    <t>05:秋田県知事</t>
  </si>
  <si>
    <t>06:山形県知事</t>
  </si>
  <si>
    <t>07:福島県知事</t>
  </si>
  <si>
    <t>08:茨城県知事</t>
  </si>
  <si>
    <t>09:栃木県知事</t>
  </si>
  <si>
    <t>10:群馬県知事</t>
  </si>
  <si>
    <t>11:埼玉県知事</t>
  </si>
  <si>
    <t>12:千葉県知事</t>
  </si>
  <si>
    <t>13:東京都知事</t>
  </si>
  <si>
    <t>14:神奈川県知事</t>
  </si>
  <si>
    <t>15:新潟県知事</t>
  </si>
  <si>
    <t>16:富山県知事</t>
  </si>
  <si>
    <t>17:石川県知事</t>
  </si>
  <si>
    <t>18:福井県知事</t>
  </si>
  <si>
    <t>19:山梨県知事</t>
  </si>
  <si>
    <t>20:長野県知事</t>
  </si>
  <si>
    <t>21:岐阜県知事</t>
  </si>
  <si>
    <t>22:静岡県知事</t>
  </si>
  <si>
    <t>23:愛知県知事</t>
  </si>
  <si>
    <t>24:三重県知事</t>
  </si>
  <si>
    <t>25:滋賀県知事</t>
  </si>
  <si>
    <t>26:京都府知事</t>
  </si>
  <si>
    <t>27:大阪府知事</t>
  </si>
  <si>
    <t>28:兵庫県知事</t>
  </si>
  <si>
    <t>29:奈良県知事</t>
  </si>
  <si>
    <t>30:和歌山県知事</t>
  </si>
  <si>
    <t>31:鳥取県知事</t>
  </si>
  <si>
    <t>32:島根県知事</t>
  </si>
  <si>
    <t>33:岡山県知事</t>
  </si>
  <si>
    <t>34:広島県知事</t>
  </si>
  <si>
    <t>35:山口県知事</t>
  </si>
  <si>
    <t>36:徳島県知事</t>
  </si>
  <si>
    <t>37:香川県知事</t>
  </si>
  <si>
    <t>38:愛媛県知事</t>
  </si>
  <si>
    <t>39:高知県知事</t>
  </si>
  <si>
    <t>40:福岡県知事</t>
  </si>
  <si>
    <t>41:佐賀県知事</t>
  </si>
  <si>
    <t>42:長崎県知事</t>
  </si>
  <si>
    <t>43:熊本県知事</t>
  </si>
  <si>
    <t>44:大分県知事</t>
  </si>
  <si>
    <t>45:宮崎県知事</t>
  </si>
  <si>
    <t>46:鹿児島県知事</t>
  </si>
  <si>
    <t>47:沖縄県知事</t>
  </si>
  <si>
    <t>第</t>
    <rPh sb="0" eb="1">
      <t>ダイ</t>
    </rPh>
    <phoneticPr fontId="4"/>
  </si>
  <si>
    <t>号</t>
    <phoneticPr fontId="4"/>
  </si>
  <si>
    <t>許可</t>
    <rPh sb="0" eb="2">
      <t>キョカ</t>
    </rPh>
    <phoneticPr fontId="4"/>
  </si>
  <si>
    <t>登記上の所在地</t>
    <rPh sb="0" eb="3">
      <t>トウキジョウ</t>
    </rPh>
    <rPh sb="4" eb="7">
      <t>ショザイチ</t>
    </rPh>
    <phoneticPr fontId="5"/>
  </si>
  <si>
    <t>支店・営業所に入札・契約権限を委任する場合、(1)入札・契約権限の委任欄にリストから「する」を選択し、支店・営業所情報を入力してください。</t>
    <phoneticPr fontId="4"/>
  </si>
  <si>
    <t>行政書士が代理申請する場合、(1)代理申請欄にリストから「する」を選択し、行政書士情報を入力してください。</t>
    <rPh sb="0" eb="2">
      <t>ギョウセイ</t>
    </rPh>
    <rPh sb="2" eb="4">
      <t>ショシ</t>
    </rPh>
    <rPh sb="5" eb="7">
      <t>ダイリ</t>
    </rPh>
    <rPh sb="7" eb="9">
      <t>シンセイ</t>
    </rPh>
    <rPh sb="11" eb="13">
      <t>バアイ</t>
    </rPh>
    <rPh sb="17" eb="19">
      <t>ダイリ</t>
    </rPh>
    <rPh sb="19" eb="21">
      <t>シンセイ</t>
    </rPh>
    <rPh sb="21" eb="22">
      <t>ラン</t>
    </rPh>
    <rPh sb="33" eb="35">
      <t>センタク</t>
    </rPh>
    <rPh sb="37" eb="39">
      <t>ギョウセイ</t>
    </rPh>
    <rPh sb="39" eb="41">
      <t>ショシ</t>
    </rPh>
    <rPh sb="41" eb="43">
      <t>ジョウホウ</t>
    </rPh>
    <rPh sb="44" eb="46">
      <t>ニュウリョク</t>
    </rPh>
    <phoneticPr fontId="4"/>
  </si>
  <si>
    <t>代理申請</t>
    <rPh sb="0" eb="2">
      <t>ダイリ</t>
    </rPh>
    <rPh sb="2" eb="4">
      <t>シンセイ</t>
    </rPh>
    <phoneticPr fontId="11"/>
  </si>
  <si>
    <t>リストから選択してください。</t>
    <phoneticPr fontId="4"/>
  </si>
  <si>
    <t>一致する</t>
  </si>
  <si>
    <t>しない</t>
  </si>
  <si>
    <t>外資状況</t>
    <rPh sb="0" eb="2">
      <t>ガイシ</t>
    </rPh>
    <rPh sb="2" eb="4">
      <t>ジョウキョウ</t>
    </rPh>
    <phoneticPr fontId="5"/>
  </si>
  <si>
    <t>外資区分</t>
    <rPh sb="0" eb="2">
      <t>ガイシ</t>
    </rPh>
    <rPh sb="2" eb="4">
      <t>クブン</t>
    </rPh>
    <phoneticPr fontId="5"/>
  </si>
  <si>
    <t>選択</t>
    <rPh sb="0" eb="2">
      <t>センタク</t>
    </rPh>
    <phoneticPr fontId="5"/>
  </si>
  <si>
    <t>国名</t>
    <rPh sb="0" eb="1">
      <t>クニ</t>
    </rPh>
    <rPh sb="1" eb="2">
      <t>メイ</t>
    </rPh>
    <phoneticPr fontId="4"/>
  </si>
  <si>
    <t>外資比率 (%)</t>
    <rPh sb="0" eb="2">
      <t>ガイシ</t>
    </rPh>
    <rPh sb="2" eb="4">
      <t>ヒリツ</t>
    </rPh>
    <phoneticPr fontId="4"/>
  </si>
  <si>
    <t>(a)外資なし</t>
    <rPh sb="3" eb="5">
      <t>ガイシ</t>
    </rPh>
    <phoneticPr fontId="5"/>
  </si>
  <si>
    <t>(b)外国籍会社</t>
    <rPh sb="3" eb="6">
      <t>ガイコクセキ</t>
    </rPh>
    <rPh sb="6" eb="8">
      <t>ガイシャ</t>
    </rPh>
    <phoneticPr fontId="5"/>
  </si>
  <si>
    <t>(c)日本国籍会社(外資比率100%)</t>
    <phoneticPr fontId="5"/>
  </si>
  <si>
    <t>(d)日本国籍会社</t>
    <phoneticPr fontId="5"/>
  </si>
  <si>
    <t>みなし大企業</t>
    <rPh sb="3" eb="6">
      <t>ダイキギョウ</t>
    </rPh>
    <phoneticPr fontId="5"/>
  </si>
  <si>
    <t>審査基準日</t>
    <rPh sb="0" eb="2">
      <t>シンサ</t>
    </rPh>
    <rPh sb="2" eb="5">
      <t>キジュンビ</t>
    </rPh>
    <phoneticPr fontId="5"/>
  </si>
  <si>
    <t>010</t>
  </si>
  <si>
    <t>020</t>
  </si>
  <si>
    <t>030</t>
  </si>
  <si>
    <t>040</t>
  </si>
  <si>
    <t>060</t>
  </si>
  <si>
    <t>070</t>
  </si>
  <si>
    <t>080</t>
  </si>
  <si>
    <t>090</t>
  </si>
  <si>
    <t>100</t>
  </si>
  <si>
    <t>110</t>
  </si>
  <si>
    <t>120</t>
  </si>
  <si>
    <t>130</t>
  </si>
  <si>
    <t>140</t>
  </si>
  <si>
    <t>150</t>
  </si>
  <si>
    <t>160</t>
  </si>
  <si>
    <t>170</t>
  </si>
  <si>
    <t>180</t>
  </si>
  <si>
    <t>190</t>
  </si>
  <si>
    <t>200</t>
  </si>
  <si>
    <t>210</t>
  </si>
  <si>
    <t>220</t>
  </si>
  <si>
    <t>230</t>
  </si>
  <si>
    <t>240</t>
  </si>
  <si>
    <t>250</t>
  </si>
  <si>
    <t>260</t>
  </si>
  <si>
    <t>270</t>
  </si>
  <si>
    <t>280</t>
  </si>
  <si>
    <t>290</t>
  </si>
  <si>
    <t xml:space="preserve">例)カブシキガイシャスズキグミ　シコクエイギョウショ
正式名称を全角カタカナで入力してください。支店・営業所名は、１文字空けて入力してください。
</t>
    <phoneticPr fontId="4"/>
  </si>
  <si>
    <t xml:space="preserve">例)株式会社鈴木組　四国営業所
正式名称で入力してください。支店・営業所名は、１文字空けて入力してください。
</t>
    <rPh sb="16" eb="18">
      <t>セイシキ</t>
    </rPh>
    <rPh sb="18" eb="20">
      <t>メイショウ</t>
    </rPh>
    <rPh sb="21" eb="23">
      <t>ニュウリョク</t>
    </rPh>
    <rPh sb="30" eb="32">
      <t>シテン</t>
    </rPh>
    <rPh sb="33" eb="36">
      <t>エイギョウショ</t>
    </rPh>
    <rPh sb="36" eb="37">
      <t>メイ</t>
    </rPh>
    <rPh sb="40" eb="42">
      <t>モジ</t>
    </rPh>
    <rPh sb="42" eb="43">
      <t>ア</t>
    </rPh>
    <rPh sb="45" eb="47">
      <t>ニュウリョク</t>
    </rPh>
    <phoneticPr fontId="4"/>
  </si>
  <si>
    <t>行政書士登録番号</t>
    <rPh sb="0" eb="2">
      <t>ギョウセイ</t>
    </rPh>
    <rPh sb="2" eb="4">
      <t>ショシ</t>
    </rPh>
    <rPh sb="4" eb="6">
      <t>トウロク</t>
    </rPh>
    <rPh sb="6" eb="8">
      <t>バンゴウ</t>
    </rPh>
    <phoneticPr fontId="5"/>
  </si>
  <si>
    <t>適格組合証明番号</t>
    <rPh sb="0" eb="2">
      <t>テキカク</t>
    </rPh>
    <rPh sb="2" eb="4">
      <t>クミアイ</t>
    </rPh>
    <rPh sb="4" eb="6">
      <t>ショウメイ</t>
    </rPh>
    <rPh sb="6" eb="8">
      <t>バンゴウ</t>
    </rPh>
    <phoneticPr fontId="5"/>
  </si>
  <si>
    <t>合併等後の年月</t>
    <rPh sb="0" eb="2">
      <t>ガッペイ</t>
    </rPh>
    <rPh sb="2" eb="4">
      <t>トウゴ</t>
    </rPh>
    <rPh sb="5" eb="7">
      <t>ネンゲツ</t>
    </rPh>
    <phoneticPr fontId="5"/>
  </si>
  <si>
    <t>設立年月日</t>
    <rPh sb="0" eb="2">
      <t>セツリツ</t>
    </rPh>
    <rPh sb="2" eb="5">
      <t>ネンガッピ</t>
    </rPh>
    <phoneticPr fontId="5"/>
  </si>
  <si>
    <t>建設業許可番号</t>
    <rPh sb="0" eb="3">
      <t>ケンセツギョウ</t>
    </rPh>
    <rPh sb="3" eb="5">
      <t>キョカ</t>
    </rPh>
    <rPh sb="5" eb="7">
      <t>バンゴウ</t>
    </rPh>
    <phoneticPr fontId="5"/>
  </si>
  <si>
    <t>内線番号(</t>
    <rPh sb="0" eb="4">
      <t>ナイセンバンゴウ</t>
    </rPh>
    <phoneticPr fontId="4"/>
  </si>
  <si>
    <t>)</t>
    <phoneticPr fontId="4"/>
  </si>
  <si>
    <t>経営事項審査を受けた時の建設業の許可番号を入力してください。
大臣/知事許可をリストから選択し、番号(6桁)を半角の数字で入力してください。例)012345</t>
    <rPh sb="0" eb="2">
      <t>ケイエイ</t>
    </rPh>
    <rPh sb="2" eb="4">
      <t>ジコウ</t>
    </rPh>
    <rPh sb="4" eb="6">
      <t>シンサ</t>
    </rPh>
    <rPh sb="7" eb="8">
      <t>ウ</t>
    </rPh>
    <rPh sb="10" eb="11">
      <t>トキ</t>
    </rPh>
    <rPh sb="12" eb="15">
      <t>ケンセツギョウ</t>
    </rPh>
    <rPh sb="16" eb="18">
      <t>キョカ</t>
    </rPh>
    <rPh sb="18" eb="20">
      <t>バンゴウ</t>
    </rPh>
    <rPh sb="21" eb="23">
      <t>ニュウリョク</t>
    </rPh>
    <rPh sb="31" eb="33">
      <t>ダイジン</t>
    </rPh>
    <rPh sb="34" eb="36">
      <t>チジ</t>
    </rPh>
    <rPh sb="36" eb="38">
      <t>キョカ</t>
    </rPh>
    <rPh sb="44" eb="46">
      <t>センタク</t>
    </rPh>
    <rPh sb="48" eb="50">
      <t>バンゴウ</t>
    </rPh>
    <rPh sb="52" eb="53">
      <t>ケタ</t>
    </rPh>
    <rPh sb="55" eb="57">
      <t>ハンカク</t>
    </rPh>
    <rPh sb="58" eb="60">
      <t>スウジ</t>
    </rPh>
    <rPh sb="61" eb="63">
      <t>ニュウリョク</t>
    </rPh>
    <rPh sb="70" eb="71">
      <t>レイ</t>
    </rPh>
    <phoneticPr fontId="4"/>
  </si>
  <si>
    <t>部署名・役職名</t>
    <rPh sb="0" eb="2">
      <t>ブショ</t>
    </rPh>
    <rPh sb="2" eb="3">
      <t>メイ</t>
    </rPh>
    <rPh sb="4" eb="7">
      <t>ヤクショクメイ</t>
    </rPh>
    <phoneticPr fontId="5"/>
  </si>
  <si>
    <t>代表者が申請担当者を兼ねる場合、役職を入力してください。</t>
    <rPh sb="0" eb="3">
      <t>ダイヒョウシャ</t>
    </rPh>
    <rPh sb="4" eb="6">
      <t>シンセイ</t>
    </rPh>
    <rPh sb="6" eb="9">
      <t>タントウシャ</t>
    </rPh>
    <rPh sb="10" eb="11">
      <t>カ</t>
    </rPh>
    <rPh sb="13" eb="15">
      <t>バアイ</t>
    </rPh>
    <rPh sb="16" eb="18">
      <t>ヤクショク</t>
    </rPh>
    <rPh sb="19" eb="21">
      <t>ニュウリョク</t>
    </rPh>
    <phoneticPr fontId="4"/>
  </si>
  <si>
    <t>C.担当者情報</t>
    <rPh sb="2" eb="5">
      <t>タントウシャ</t>
    </rPh>
    <rPh sb="5" eb="7">
      <t>ジョウホウ</t>
    </rPh>
    <phoneticPr fontId="4"/>
  </si>
  <si>
    <t>住所</t>
    <rPh sb="0" eb="2">
      <t>ジュウショ</t>
    </rPh>
    <phoneticPr fontId="5"/>
  </si>
  <si>
    <t>メールアドレス</t>
    <phoneticPr fontId="5"/>
  </si>
  <si>
    <t>ヶ月</t>
    <phoneticPr fontId="4"/>
  </si>
  <si>
    <t>%</t>
    <phoneticPr fontId="4"/>
  </si>
  <si>
    <t>該当する外資区分の選択欄にリストから「○」を選択してください。
(b)、(c)の場合は、国名を入力してください。
(d)の場合は、国名、外資比率を入力してください。3か国以上ある場合は上位2か国を入力してください。</t>
    <phoneticPr fontId="5"/>
  </si>
  <si>
    <t>土木一式工事</t>
  </si>
  <si>
    <t>建築一式工事</t>
  </si>
  <si>
    <t>大工工事</t>
  </si>
  <si>
    <t>左官工事</t>
  </si>
  <si>
    <t>とび・土工・コンクリート工事</t>
  </si>
  <si>
    <t>石工事</t>
  </si>
  <si>
    <t>屋根工事</t>
  </si>
  <si>
    <t>電気工事</t>
  </si>
  <si>
    <t>管工事</t>
  </si>
  <si>
    <t>タイル・れんが・ブロック工事</t>
  </si>
  <si>
    <t>鋼構造物工事</t>
  </si>
  <si>
    <t>鉄筋工事</t>
  </si>
  <si>
    <t>舗装工事</t>
  </si>
  <si>
    <t>しゅんせつ工事</t>
  </si>
  <si>
    <t>板金工事</t>
  </si>
  <si>
    <t>ガラス工事</t>
  </si>
  <si>
    <t>塗装工事</t>
  </si>
  <si>
    <t>防水工事</t>
  </si>
  <si>
    <t>内装仕上工事</t>
  </si>
  <si>
    <t>機械器具設置工事</t>
  </si>
  <si>
    <t>熱絶縁工事</t>
  </si>
  <si>
    <t>電気通信工事</t>
  </si>
  <si>
    <t>造園工事</t>
  </si>
  <si>
    <t>さく井工事</t>
  </si>
  <si>
    <t>建具工事</t>
  </si>
  <si>
    <t>水道施設工事</t>
  </si>
  <si>
    <t>消防施設工事</t>
  </si>
  <si>
    <t>清掃施設工事</t>
  </si>
  <si>
    <t>解体工事</t>
  </si>
  <si>
    <t>050</t>
    <phoneticPr fontId="4"/>
  </si>
  <si>
    <t>D.申請代理人情報</t>
    <rPh sb="2" eb="7">
      <t>シンセイダイリニン</t>
    </rPh>
    <phoneticPr fontId="4"/>
  </si>
  <si>
    <t>競争参加資格希望業種表</t>
    <rPh sb="0" eb="2">
      <t>キョウソウ</t>
    </rPh>
    <rPh sb="2" eb="4">
      <t>サンカ</t>
    </rPh>
    <rPh sb="4" eb="6">
      <t>シカク</t>
    </rPh>
    <rPh sb="6" eb="8">
      <t>キボウ</t>
    </rPh>
    <rPh sb="8" eb="10">
      <t>ギョウシュ</t>
    </rPh>
    <rPh sb="10" eb="11">
      <t>ヒョウ</t>
    </rPh>
    <phoneticPr fontId="5"/>
  </si>
  <si>
    <t>代表者(受任者)役職</t>
    <rPh sb="0" eb="3">
      <t>ダイヒョウシャ</t>
    </rPh>
    <rPh sb="4" eb="7">
      <t>ジュニンシャ</t>
    </rPh>
    <rPh sb="8" eb="10">
      <t>ヤクショク</t>
    </rPh>
    <phoneticPr fontId="5"/>
  </si>
  <si>
    <t>代表者(受任者)氏名</t>
    <rPh sb="0" eb="3">
      <t>ダイヒョウシャ</t>
    </rPh>
    <rPh sb="4" eb="6">
      <t>ジュニン</t>
    </rPh>
    <rPh sb="6" eb="7">
      <t>シャ</t>
    </rPh>
    <rPh sb="8" eb="10">
      <t>シメイ</t>
    </rPh>
    <phoneticPr fontId="5"/>
  </si>
  <si>
    <t>全角カタカナで入力してください。姓と名は１文字分空けてください。</t>
    <phoneticPr fontId="4"/>
  </si>
  <si>
    <t>例)0000-00-0000　半角の数字とハイフンで入力してください。</t>
    <phoneticPr fontId="4"/>
  </si>
  <si>
    <t>A.本社(店)情報</t>
    <phoneticPr fontId="4"/>
  </si>
  <si>
    <t>商号又は名称フリガナ</t>
    <rPh sb="0" eb="2">
      <t>ショウゴウ</t>
    </rPh>
    <rPh sb="2" eb="3">
      <t>マタ</t>
    </rPh>
    <rPh sb="4" eb="6">
      <t>メイショウ</t>
    </rPh>
    <phoneticPr fontId="5"/>
  </si>
  <si>
    <t>代表者氏名フリガナ</t>
    <rPh sb="0" eb="3">
      <t>ダイヒョウシャ</t>
    </rPh>
    <rPh sb="3" eb="5">
      <t>シメイ</t>
    </rPh>
    <phoneticPr fontId="5"/>
  </si>
  <si>
    <t>フリガナ</t>
    <phoneticPr fontId="4"/>
  </si>
  <si>
    <t>本社（店）と異なる場合のみ、都道府県から入力してください。</t>
    <rPh sb="14" eb="18">
      <t>トドウフケン</t>
    </rPh>
    <phoneticPr fontId="4"/>
  </si>
  <si>
    <t>本社（店）と異なる場合のみ、半角の数字とハイフンで入力してください。</t>
    <phoneticPr fontId="4"/>
  </si>
  <si>
    <t>氏名フリガナ</t>
    <rPh sb="0" eb="2">
      <t>シメイ</t>
    </rPh>
    <phoneticPr fontId="5"/>
  </si>
  <si>
    <t>氏名</t>
    <rPh sb="0" eb="2">
      <t>シメイ</t>
    </rPh>
    <phoneticPr fontId="5"/>
  </si>
  <si>
    <t>①技術職員</t>
    <rPh sb="1" eb="3">
      <t>ギジュツ</t>
    </rPh>
    <rPh sb="3" eb="5">
      <t>ショクイン</t>
    </rPh>
    <phoneticPr fontId="4"/>
  </si>
  <si>
    <t>②事務職員</t>
    <rPh sb="1" eb="3">
      <t>ジム</t>
    </rPh>
    <rPh sb="3" eb="5">
      <t>ショクイン</t>
    </rPh>
    <phoneticPr fontId="4"/>
  </si>
  <si>
    <t>③その他の職員</t>
    <phoneticPr fontId="5"/>
  </si>
  <si>
    <t>④合計</t>
    <rPh sb="1" eb="3">
      <t>ゴウケイケイ</t>
    </rPh>
    <phoneticPr fontId="4"/>
  </si>
  <si>
    <t>⑤役職員等(④の内数)</t>
    <rPh sb="1" eb="4">
      <t>ヤクショクイン</t>
    </rPh>
    <rPh sb="4" eb="5">
      <t>トウ</t>
    </rPh>
    <rPh sb="8" eb="10">
      <t>ウチスウ</t>
    </rPh>
    <phoneticPr fontId="4"/>
  </si>
  <si>
    <t>その他</t>
    <rPh sb="2" eb="3">
      <t>タ</t>
    </rPh>
    <phoneticPr fontId="4"/>
  </si>
  <si>
    <t>300</t>
    <phoneticPr fontId="4"/>
  </si>
  <si>
    <t>正式名称で入力してください。個人の場合は「代表者」と入力してください。</t>
    <rPh sb="5" eb="7">
      <t>ニュウリョク</t>
    </rPh>
    <rPh sb="26" eb="28">
      <t>ニュウリョク</t>
    </rPh>
    <phoneticPr fontId="4"/>
  </si>
  <si>
    <t>例)所長　正式名称で入力してください。</t>
    <rPh sb="10" eb="12">
      <t>ニュウリョク</t>
    </rPh>
    <phoneticPr fontId="4"/>
  </si>
  <si>
    <t>登記、または住民票上の所在地と「(2)住所」が一致しているかどうかを、リストから選択してください。</t>
    <rPh sb="0" eb="2">
      <t>トウキ</t>
    </rPh>
    <rPh sb="6" eb="9">
      <t>ジュウミンヒョウ</t>
    </rPh>
    <rPh sb="9" eb="10">
      <t>ジョウ</t>
    </rPh>
    <rPh sb="11" eb="14">
      <t>ショザイチ</t>
    </rPh>
    <rPh sb="19" eb="21">
      <t>ジュウショ</t>
    </rPh>
    <rPh sb="23" eb="25">
      <t>イッチ</t>
    </rPh>
    <rPh sb="40" eb="42">
      <t>センタク</t>
    </rPh>
    <phoneticPr fontId="4"/>
  </si>
  <si>
    <t>例)00000000　8桁の数字を入力してください。</t>
  </si>
  <si>
    <t>自治体からの種々の連絡に対応できる方の情報を入力してください。
行政書士が代理申請する場合は、「D.申請代理人情報」に入力してください。</t>
    <rPh sb="0" eb="3">
      <t>ジチタイ</t>
    </rPh>
    <rPh sb="6" eb="8">
      <t>シュシュ</t>
    </rPh>
    <rPh sb="9" eb="11">
      <t>レンラク</t>
    </rPh>
    <rPh sb="12" eb="14">
      <t>タイオウ</t>
    </rPh>
    <rPh sb="37" eb="39">
      <t>ダイリ</t>
    </rPh>
    <rPh sb="39" eb="41">
      <t>シンセイ</t>
    </rPh>
    <rPh sb="43" eb="45">
      <t>バアイ</t>
    </rPh>
    <phoneticPr fontId="4"/>
  </si>
  <si>
    <t>00:国土交通大臣</t>
    <phoneticPr fontId="4"/>
  </si>
  <si>
    <t>例)10　申請日の直近の総合評定値通知書における営業年数（１年未満切り捨て）を入力してください。</t>
    <rPh sb="39" eb="41">
      <t>ニュウリョク</t>
    </rPh>
    <phoneticPr fontId="4"/>
  </si>
  <si>
    <t>例)カブシキガイシャスズキグミ　正式名称を全角カタカナで入力してください。</t>
    <phoneticPr fontId="4"/>
  </si>
  <si>
    <t>例)株式会社鈴木組　正式名称で入力してください。</t>
    <phoneticPr fontId="4"/>
  </si>
  <si>
    <t>例)1年2ヶ月　合併等から経営事項審査の基準日までの期間が５年未満の場合、入力してください。</t>
    <rPh sb="3" eb="4">
      <t>ネン</t>
    </rPh>
    <rPh sb="6" eb="7">
      <t>ゲツ</t>
    </rPh>
    <rPh sb="37" eb="39">
      <t>ニュウリョク</t>
    </rPh>
    <phoneticPr fontId="4"/>
  </si>
  <si>
    <t>業種区分</t>
    <phoneticPr fontId="4"/>
  </si>
  <si>
    <t>以下のいずれかに該当する場合、リストから「該当する」を選択してください。
・発行済株式の総数又は出資金額の総額の２分の１以上を同一の大企業が所有している中小企業
・発行済株式の総数又は出資金額の総額の３分の２以上を大企業が所有している中小企業
・大企業の役員又は職員を兼ねている者が、役員総数の２分の１以上を占めている中小企業</t>
    <rPh sb="0" eb="2">
      <t>イカ</t>
    </rPh>
    <rPh sb="8" eb="10">
      <t>ガイトウ</t>
    </rPh>
    <rPh sb="12" eb="14">
      <t>バアイ</t>
    </rPh>
    <rPh sb="21" eb="23">
      <t>ガイトウ</t>
    </rPh>
    <phoneticPr fontId="4"/>
  </si>
  <si>
    <t>適格組合証明取得</t>
    <rPh sb="0" eb="2">
      <t>テキカク</t>
    </rPh>
    <rPh sb="2" eb="4">
      <t>クミアイ</t>
    </rPh>
    <rPh sb="4" eb="6">
      <t>ショウメイ</t>
    </rPh>
    <rPh sb="6" eb="8">
      <t>シュトク</t>
    </rPh>
    <phoneticPr fontId="5"/>
  </si>
  <si>
    <t>年月日</t>
    <phoneticPr fontId="4"/>
  </si>
  <si>
    <t>@を含む半角文字で入力してください。</t>
    <phoneticPr fontId="4"/>
  </si>
  <si>
    <t>本社（店）と異なる場合のみ、@を含む半角文字で入力してください。</t>
    <phoneticPr fontId="4"/>
  </si>
  <si>
    <t>例)1000001　「-（ハイフン）」を使わず7桁の数字で入力してください。</t>
  </si>
  <si>
    <t>本社（店）と異なる場合のみ、「-（ハイフン）」を使わず7桁の数字で入力してください。</t>
    <rPh sb="6" eb="7">
      <t>コト</t>
    </rPh>
    <rPh sb="9" eb="11">
      <t>バアイ</t>
    </rPh>
    <phoneticPr fontId="4"/>
  </si>
  <si>
    <t>常勤職員の人数</t>
    <rPh sb="0" eb="2">
      <t>ジョウキン</t>
    </rPh>
    <rPh sb="2" eb="4">
      <t>ショクイン</t>
    </rPh>
    <rPh sb="5" eb="7">
      <t>ニンズウ</t>
    </rPh>
    <phoneticPr fontId="5"/>
  </si>
  <si>
    <t>愛南町 一般競争（指名競争）参加資格審査申請書【建設工事】</t>
    <rPh sb="0" eb="3">
      <t>アイナンチョウ</t>
    </rPh>
    <phoneticPr fontId="4"/>
  </si>
  <si>
    <t>第１回許可年月日</t>
    <rPh sb="0" eb="1">
      <t>ダイ</t>
    </rPh>
    <rPh sb="2" eb="3">
      <t>カイ</t>
    </rPh>
    <rPh sb="3" eb="8">
      <t>キョカネンガッピ</t>
    </rPh>
    <phoneticPr fontId="5"/>
  </si>
  <si>
    <t>最新許可年月日</t>
    <rPh sb="0" eb="2">
      <t>サイシン</t>
    </rPh>
    <rPh sb="2" eb="7">
      <t>キョカネンガッピ</t>
    </rPh>
    <phoneticPr fontId="5"/>
  </si>
  <si>
    <t>コリンズの企業ID</t>
    <rPh sb="5" eb="7">
      <t>キギョウ</t>
    </rPh>
    <phoneticPr fontId="4"/>
  </si>
  <si>
    <t>工事実績情報システム(コリンズ)における企業IDを、半角英数字で入力してください。</t>
    <rPh sb="26" eb="31">
      <t>ハンカクエイスウジ</t>
    </rPh>
    <phoneticPr fontId="4"/>
  </si>
  <si>
    <t>総合評定値</t>
    <rPh sb="0" eb="5">
      <t>ソウゴウヒョウテイチ</t>
    </rPh>
    <phoneticPr fontId="4"/>
  </si>
  <si>
    <t>年間平均完成工事高（千円）</t>
    <rPh sb="0" eb="2">
      <t>ネンカン</t>
    </rPh>
    <rPh sb="2" eb="4">
      <t>ヘイキン</t>
    </rPh>
    <rPh sb="4" eb="6">
      <t>カンセイ</t>
    </rPh>
    <rPh sb="6" eb="9">
      <t>コウジダカ</t>
    </rPh>
    <rPh sb="10" eb="12">
      <t>センエン</t>
    </rPh>
    <phoneticPr fontId="4"/>
  </si>
  <si>
    <t>技術職員数</t>
    <rPh sb="0" eb="2">
      <t>ギジュツ</t>
    </rPh>
    <rPh sb="2" eb="4">
      <t>ショクイン</t>
    </rPh>
    <rPh sb="4" eb="5">
      <t>スウ</t>
    </rPh>
    <phoneticPr fontId="4"/>
  </si>
  <si>
    <t>許可区分</t>
    <phoneticPr fontId="4"/>
  </si>
  <si>
    <t>希望</t>
    <phoneticPr fontId="4"/>
  </si>
  <si>
    <t>G.業態調書</t>
    <rPh sb="2" eb="6">
      <t>ギョウタイチョウショ</t>
    </rPh>
    <phoneticPr fontId="4"/>
  </si>
  <si>
    <t>障害者雇用状況</t>
    <rPh sb="3" eb="5">
      <t>コヨウ</t>
    </rPh>
    <rPh sb="5" eb="7">
      <t>ジョウキョウ</t>
    </rPh>
    <phoneticPr fontId="4"/>
  </si>
  <si>
    <t>建築CPD取得単位数</t>
    <rPh sb="0" eb="2">
      <t>ケンチク</t>
    </rPh>
    <rPh sb="5" eb="7">
      <t>シュトク</t>
    </rPh>
    <rPh sb="7" eb="9">
      <t>タンイ</t>
    </rPh>
    <rPh sb="9" eb="10">
      <t>スウ</t>
    </rPh>
    <phoneticPr fontId="4"/>
  </si>
  <si>
    <t>CPDS取得単位数</t>
    <rPh sb="4" eb="8">
      <t>シュトクタンイ</t>
    </rPh>
    <rPh sb="8" eb="9">
      <t>スウ</t>
    </rPh>
    <phoneticPr fontId="4"/>
  </si>
  <si>
    <t>ISO9001取得の有無</t>
    <phoneticPr fontId="4"/>
  </si>
  <si>
    <t>ISO14001取得の有無</t>
    <phoneticPr fontId="4"/>
  </si>
  <si>
    <t>地域貢献活動への</t>
    <rPh sb="0" eb="2">
      <t>チイキ</t>
    </rPh>
    <rPh sb="2" eb="6">
      <t>コウケンカツドウ</t>
    </rPh>
    <phoneticPr fontId="4"/>
  </si>
  <si>
    <t>参加回数</t>
    <rPh sb="2" eb="4">
      <t>カイスウ</t>
    </rPh>
    <phoneticPr fontId="4"/>
  </si>
  <si>
    <t>災害ボランティアへの</t>
    <rPh sb="0" eb="2">
      <t>サイガイ</t>
    </rPh>
    <phoneticPr fontId="4"/>
  </si>
  <si>
    <t>参加日数</t>
    <rPh sb="2" eb="4">
      <t>ニッスウ</t>
    </rPh>
    <phoneticPr fontId="4"/>
  </si>
  <si>
    <t>回</t>
    <rPh sb="0" eb="1">
      <t>カイ</t>
    </rPh>
    <phoneticPr fontId="4"/>
  </si>
  <si>
    <t>応急対策業務の実施</t>
    <rPh sb="0" eb="2">
      <t>オウキュウ</t>
    </rPh>
    <rPh sb="2" eb="4">
      <t>タイサク</t>
    </rPh>
    <rPh sb="4" eb="6">
      <t>ギョウム</t>
    </rPh>
    <rPh sb="7" eb="9">
      <t>ジッシ</t>
    </rPh>
    <phoneticPr fontId="4"/>
  </si>
  <si>
    <t>表彰歴</t>
    <rPh sb="0" eb="3">
      <t>ヒョウショウレキ</t>
    </rPh>
    <phoneticPr fontId="4"/>
  </si>
  <si>
    <t>日</t>
    <rPh sb="0" eb="1">
      <t>ヒ</t>
    </rPh>
    <phoneticPr fontId="4"/>
  </si>
  <si>
    <t>優良建設工事知事表彰</t>
  </si>
  <si>
    <t>四国地方整備局優良工事表彰</t>
  </si>
  <si>
    <t>四国地方整備局安全工事表彰</t>
  </si>
  <si>
    <t>愛南町優良工事表彰</t>
  </si>
  <si>
    <t>四国地方整備局各河川国道事務所優良工事表彰</t>
  </si>
  <si>
    <t>四国地方整備局各河川国道事務所安全工事表彰</t>
  </si>
  <si>
    <t>表彰対象工事業種</t>
    <rPh sb="0" eb="2">
      <t>ヒョウショウ</t>
    </rPh>
    <rPh sb="2" eb="4">
      <t>タイショウ</t>
    </rPh>
    <rPh sb="4" eb="6">
      <t>コウジ</t>
    </rPh>
    <rPh sb="6" eb="8">
      <t>ギョウシュ</t>
    </rPh>
    <phoneticPr fontId="4"/>
  </si>
  <si>
    <t>土木</t>
    <rPh sb="0" eb="2">
      <t>ドボク</t>
    </rPh>
    <phoneticPr fontId="4"/>
  </si>
  <si>
    <t>建築</t>
    <rPh sb="0" eb="2">
      <t>ケンチク</t>
    </rPh>
    <phoneticPr fontId="4"/>
  </si>
  <si>
    <t>申請年度以前の５年間に表彰を受けた回数を入力してください。</t>
    <rPh sb="0" eb="4">
      <t>シンセイネンド</t>
    </rPh>
    <rPh sb="4" eb="6">
      <t>イゼン</t>
    </rPh>
    <rPh sb="8" eb="10">
      <t>ネンカン</t>
    </rPh>
    <rPh sb="11" eb="13">
      <t>ヒョウショウ</t>
    </rPh>
    <rPh sb="14" eb="15">
      <t>ウ</t>
    </rPh>
    <rPh sb="17" eb="19">
      <t>カイスウ</t>
    </rPh>
    <rPh sb="20" eb="22">
      <t>ニュウリョク</t>
    </rPh>
    <phoneticPr fontId="4"/>
  </si>
  <si>
    <t>雇用改善優良事業所表彰
（建設業退職金共済機構理事長表彰）</t>
    <phoneticPr fontId="4"/>
  </si>
  <si>
    <t>安全衛生にかかる優良事業、団体又は項両者に対する表彰
（厚生労働大臣、知事及び愛媛県建設業協会会長表彰）</t>
    <rPh sb="39" eb="41">
      <t>エヒメ</t>
    </rPh>
    <phoneticPr fontId="4"/>
  </si>
  <si>
    <t>障害者雇用優良事業所表彰
（厚生労働大臣、知事及び愛媛県障害者効用促進協会会長表彰）</t>
    <rPh sb="25" eb="27">
      <t>エヒメ</t>
    </rPh>
    <phoneticPr fontId="4"/>
  </si>
  <si>
    <t>単位</t>
    <rPh sb="0" eb="2">
      <t>タンイ</t>
    </rPh>
    <phoneticPr fontId="4"/>
  </si>
  <si>
    <t>入札参加資格停止措置</t>
    <rPh sb="0" eb="4">
      <t>ニュウサツサンカ</t>
    </rPh>
    <rPh sb="4" eb="6">
      <t>シカク</t>
    </rPh>
    <rPh sb="6" eb="8">
      <t>テイシ</t>
    </rPh>
    <rPh sb="8" eb="10">
      <t>ソチ</t>
    </rPh>
    <phoneticPr fontId="4"/>
  </si>
  <si>
    <t>期間</t>
    <rPh sb="0" eb="2">
      <t>キカン</t>
    </rPh>
    <phoneticPr fontId="4"/>
  </si>
  <si>
    <t>建設業法に基づく</t>
    <rPh sb="0" eb="4">
      <t>ケンセツギョウホウ</t>
    </rPh>
    <rPh sb="5" eb="6">
      <t>モト</t>
    </rPh>
    <phoneticPr fontId="4"/>
  </si>
  <si>
    <t>監督処分の指示</t>
    <rPh sb="0" eb="4">
      <t>カントクショブン</t>
    </rPh>
    <rPh sb="5" eb="7">
      <t>シジ</t>
    </rPh>
    <phoneticPr fontId="4"/>
  </si>
  <si>
    <t>営業停止期間の日数</t>
    <rPh sb="0" eb="6">
      <t>エイギョウテイシキカン</t>
    </rPh>
    <rPh sb="7" eb="9">
      <t>ニッスウ</t>
    </rPh>
    <phoneticPr fontId="4"/>
  </si>
  <si>
    <t>日</t>
    <rPh sb="0" eb="1">
      <t>ニチ</t>
    </rPh>
    <phoneticPr fontId="4"/>
  </si>
  <si>
    <t>ヶ月</t>
    <rPh sb="1" eb="2">
      <t>ゲツ</t>
    </rPh>
    <phoneticPr fontId="4"/>
  </si>
  <si>
    <t>UNIT</t>
    <phoneticPr fontId="4"/>
  </si>
  <si>
    <t>建設業退職金共済制度普及協力者表彰</t>
    <rPh sb="0" eb="2">
      <t>ケンセツ</t>
    </rPh>
    <phoneticPr fontId="4"/>
  </si>
  <si>
    <t>(10) (11) (12)は申請年度以前の２年間の内容を入力してください。</t>
    <rPh sb="15" eb="19">
      <t>シンセイネンド</t>
    </rPh>
    <rPh sb="19" eb="21">
      <t>イゼン</t>
    </rPh>
    <rPh sb="23" eb="25">
      <t>ネンカン</t>
    </rPh>
    <rPh sb="26" eb="28">
      <t>ナイヨウ</t>
    </rPh>
    <rPh sb="29" eb="31">
      <t>ニュウリョク</t>
    </rPh>
    <phoneticPr fontId="4"/>
  </si>
  <si>
    <t>38_愛南町</t>
  </si>
  <si>
    <t>建設</t>
  </si>
  <si>
    <t>全体
(元請・下請)</t>
    <rPh sb="0" eb="2">
      <t>ゼンタイ</t>
    </rPh>
    <rPh sb="4" eb="6">
      <t>モトウケ</t>
    </rPh>
    <rPh sb="7" eb="9">
      <t>シタウ</t>
    </rPh>
    <phoneticPr fontId="4"/>
  </si>
  <si>
    <t>元請
(公共・民間)</t>
    <rPh sb="4" eb="6">
      <t>コウキョウ</t>
    </rPh>
    <rPh sb="7" eb="9">
      <t>ミンカン</t>
    </rPh>
    <phoneticPr fontId="4"/>
  </si>
  <si>
    <t>元請
(公共のみ)</t>
    <rPh sb="0" eb="2">
      <t>モトウケ</t>
    </rPh>
    <rPh sb="4" eb="6">
      <t>コウキョウ</t>
    </rPh>
    <phoneticPr fontId="4"/>
  </si>
  <si>
    <t>１級</t>
    <rPh sb="1" eb="2">
      <t>キュウ</t>
    </rPh>
    <phoneticPr fontId="6"/>
  </si>
  <si>
    <t>講習</t>
    <rPh sb="0" eb="2">
      <t>コウシュウ</t>
    </rPh>
    <phoneticPr fontId="6"/>
  </si>
  <si>
    <t>基幹</t>
    <rPh sb="0" eb="2">
      <t>キカン</t>
    </rPh>
    <phoneticPr fontId="6"/>
  </si>
  <si>
    <t>２級</t>
    <rPh sb="1" eb="2">
      <t>キュウ</t>
    </rPh>
    <phoneticPr fontId="6"/>
  </si>
  <si>
    <t>他</t>
    <rPh sb="0" eb="1">
      <t>ホカ</t>
    </rPh>
    <phoneticPr fontId="6"/>
  </si>
  <si>
    <r>
      <t>登録を希望する場合、希望、許可区分、総合評定値、年間平均完成工事高、技術職員数欄を入力してください。</t>
    </r>
    <r>
      <rPr>
        <sz val="10"/>
        <color theme="1" tint="4.9989318521683403E-2"/>
        <rFont val="ＭＳ ゴシック"/>
        <family val="3"/>
        <charset val="128"/>
      </rPr>
      <t xml:space="preserve">
年間平均完成工事高については、消費税を含まない金額を入力してください。</t>
    </r>
    <rPh sb="0" eb="2">
      <t>トウロク</t>
    </rPh>
    <rPh sb="3" eb="5">
      <t>キボウ</t>
    </rPh>
    <rPh sb="7" eb="9">
      <t>バアイ</t>
    </rPh>
    <rPh sb="10" eb="12">
      <t>キボウ</t>
    </rPh>
    <rPh sb="20" eb="23">
      <t>ヒョウテイチ</t>
    </rPh>
    <rPh sb="24" eb="26">
      <t>ネンカン</t>
    </rPh>
    <rPh sb="34" eb="38">
      <t>ギジュツショクイン</t>
    </rPh>
    <rPh sb="38" eb="39">
      <t>スウ</t>
    </rPh>
    <rPh sb="51" eb="53">
      <t>ネンカン</t>
    </rPh>
    <rPh sb="53" eb="55">
      <t>ヘイキン</t>
    </rPh>
    <rPh sb="77" eb="79">
      <t>ニュウリョク</t>
    </rPh>
    <phoneticPr fontId="4"/>
  </si>
  <si>
    <t>令和7・8年度において、愛南町で行われる建設工事に係る入札に参加する資格の審査を申請します。</t>
    <rPh sb="12" eb="15">
      <t>アイナンチョウ</t>
    </rPh>
    <rPh sb="16" eb="17">
      <t>オコナ</t>
    </rPh>
    <rPh sb="20" eb="24">
      <t>ケンセツコウジ</t>
    </rPh>
    <rPh sb="27" eb="29">
      <t>ニュウサツ</t>
    </rPh>
    <rPh sb="30" eb="32">
      <t>サンカ</t>
    </rPh>
    <rPh sb="34" eb="36">
      <t>シカク</t>
    </rPh>
    <rPh sb="37" eb="39">
      <t>シンサ</t>
    </rPh>
    <rPh sb="40" eb="42">
      <t>シンセイ</t>
    </rPh>
    <phoneticPr fontId="4"/>
  </si>
  <si>
    <t xml:space="preserve"> 背景色が水色、またはピンク色の項目を入力してください。ピンク色は必須項目です。（正しく入力できていない場合もピンク色になります）</t>
    <rPh sb="1" eb="4">
      <t>ハイケイショク</t>
    </rPh>
    <rPh sb="5" eb="7">
      <t>ミズイロ</t>
    </rPh>
    <rPh sb="14" eb="15">
      <t>イロ</t>
    </rPh>
    <rPh sb="16" eb="18">
      <t>コウモク</t>
    </rPh>
    <rPh sb="19" eb="21">
      <t>ニュウリョク</t>
    </rPh>
    <rPh sb="31" eb="32">
      <t>イロ</t>
    </rPh>
    <rPh sb="33" eb="35">
      <t>ヒッス</t>
    </rPh>
    <rPh sb="35" eb="37">
      <t>コウモク</t>
    </rPh>
    <phoneticPr fontId="4"/>
  </si>
  <si>
    <t>例)2024/4/1、R6/4/1</t>
    <phoneticPr fontId="4"/>
  </si>
  <si>
    <t>例)2024/4/1</t>
    <phoneticPr fontId="4"/>
  </si>
  <si>
    <t>監理補佐</t>
    <rPh sb="0" eb="2">
      <t>カンリ</t>
    </rPh>
    <rPh sb="2" eb="4">
      <t>ホサ</t>
    </rPh>
    <phoneticPr fontId="6"/>
  </si>
  <si>
    <t>事業協同組合、企業組合、協業組合等で官公需適格組合証明を受けている場合は番号を入力してください。</t>
    <phoneticPr fontId="4"/>
  </si>
  <si>
    <t>Ver.7.0.1</t>
    <phoneticPr fontId="4"/>
  </si>
  <si>
    <t>7.0.1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</si>
</sst>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ggge&quot;年&quot;m&quot;月&quot;d&quot;日&quot;"/>
    <numFmt numFmtId="177" formatCode="#,##0_ ;[Red]\-#,##0\ "/>
    <numFmt numFmtId="178" formatCode="&quot;Ver.&quot;yyyymmdd"/>
    <numFmt numFmtId="179" formatCode="\(#\)"/>
    <numFmt numFmtId="180" formatCode="000\-0000"/>
    <numFmt numFmtId="181" formatCode="#,##0_ "/>
    <numFmt numFmtId="182" formatCode="0_);[Red]\(0\)"/>
    <numFmt numFmtId="183" formatCode="0000000"/>
  </numFmts>
  <fonts count="23"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3"/>
      <charset val="128"/>
      <scheme val="minor"/>
    </font>
    <font>
      <sz val="11"/>
      <color theme="1"/>
      <name val="ＭＳ ゴシック"/>
      <family val="3"/>
      <charset val="128"/>
    </font>
    <font>
      <sz val="6"/>
      <name val="ＭＳ Ｐゴシック"/>
      <family val="2"/>
      <charset val="128"/>
      <scheme val="minor"/>
    </font>
    <font>
      <sz val="6"/>
      <name val="ＭＳ ゴシック"/>
      <family val="3"/>
      <charset val="128"/>
    </font>
    <font>
      <sz val="9"/>
      <color theme="1"/>
      <name val="ＭＳ ゴシック"/>
      <family val="3"/>
      <charset val="128"/>
    </font>
    <font>
      <b/>
      <sz val="16"/>
      <color theme="1"/>
      <name val="ＭＳ ゴシック"/>
      <family val="3"/>
      <charset val="128"/>
    </font>
    <font>
      <sz val="11"/>
      <name val="ＭＳ Ｐゴシック"/>
      <family val="3"/>
      <charset val="128"/>
    </font>
    <font>
      <sz val="9"/>
      <color indexed="8"/>
      <name val="ＭＳ ゴシック"/>
      <family val="3"/>
      <charset val="128"/>
    </font>
    <font>
      <sz val="11"/>
      <color indexed="8"/>
      <name val="ＭＳ Ｐゴシック"/>
      <family val="3"/>
      <charset val="128"/>
    </font>
    <font>
      <sz val="11"/>
      <color rgb="FF9C0006"/>
      <name val="ＭＳ Ｐゴシック"/>
      <family val="2"/>
      <charset val="128"/>
      <scheme val="minor"/>
    </font>
    <font>
      <b/>
      <sz val="11"/>
      <color theme="1"/>
      <name val="ＭＳ ゴシック"/>
      <family val="3"/>
      <charset val="128"/>
    </font>
    <font>
      <sz val="11"/>
      <name val="ＭＳ ゴシック"/>
      <family val="3"/>
      <charset val="128"/>
    </font>
    <font>
      <sz val="11"/>
      <color rgb="FFFF0000"/>
      <name val="ＭＳ ゴシック"/>
      <family val="3"/>
      <charset val="128"/>
    </font>
    <font>
      <b/>
      <sz val="12"/>
      <color theme="1"/>
      <name val="ＭＳ ゴシック"/>
      <family val="3"/>
      <charset val="128"/>
    </font>
    <font>
      <sz val="10"/>
      <color rgb="FFFF0000"/>
      <name val="ＭＳ ゴシック"/>
      <family val="3"/>
      <charset val="128"/>
    </font>
    <font>
      <sz val="12"/>
      <color theme="1"/>
      <name val="ＭＳ ゴシック"/>
      <family val="3"/>
      <charset val="128"/>
    </font>
    <font>
      <sz val="11"/>
      <color rgb="FF000000"/>
      <name val="ＭＳ ゴシック"/>
      <family val="3"/>
      <charset val="128"/>
    </font>
    <font>
      <sz val="10"/>
      <color theme="1" tint="4.9989318521683403E-2"/>
      <name val="ＭＳ ゴシック"/>
      <family val="3"/>
      <charset val="128"/>
    </font>
    <font>
      <sz val="10"/>
      <name val="ＭＳ ゴシック"/>
      <family val="3"/>
      <charset val="128"/>
    </font>
    <font>
      <sz val="10"/>
      <color rgb="FF0D0D0D"/>
      <name val="ＭＳ ゴシック"/>
      <family val="3"/>
      <charset val="128"/>
    </font>
    <font>
      <sz val="10"/>
      <color theme="1"/>
      <name val="ＭＳ ゴシック"/>
      <family val="3"/>
      <charset val="128"/>
    </font>
  </fonts>
  <fills count="4">
    <fill>
      <patternFill patternType="none"/>
    </fill>
    <fill>
      <patternFill patternType="gray125"/>
    </fill>
    <fill>
      <patternFill patternType="solid">
        <fgColor rgb="FFCCEDFC"/>
        <bgColor indexed="64"/>
      </patternFill>
    </fill>
    <fill>
      <patternFill patternType="solid">
        <fgColor theme="0" tint="-0.249977111117893"/>
        <bgColor indexed="64"/>
      </patternFill>
    </fill>
  </fills>
  <borders count="46">
    <border>
      <left/>
      <right/>
      <top/>
      <bottom/>
      <diagonal/>
    </border>
    <border>
      <left/>
      <right/>
      <top style="thin">
        <color auto="1"/>
      </top>
      <bottom style="thin">
        <color auto="1"/>
      </bottom>
      <diagonal/>
    </border>
    <border>
      <left/>
      <right style="thin">
        <color auto="1"/>
      </right>
      <top style="thin">
        <color auto="1"/>
      </top>
      <bottom style="thin">
        <color auto="1"/>
      </bottom>
      <diagonal/>
    </border>
    <border>
      <left style="hair">
        <color indexed="64"/>
      </left>
      <right/>
      <top style="thin">
        <color auto="1"/>
      </top>
      <bottom style="hair">
        <color indexed="64"/>
      </bottom>
      <diagonal/>
    </border>
    <border>
      <left/>
      <right/>
      <top style="thin">
        <color auto="1"/>
      </top>
      <bottom style="hair">
        <color indexed="64"/>
      </bottom>
      <diagonal/>
    </border>
    <border>
      <left/>
      <right style="hair">
        <color auto="1"/>
      </right>
      <top style="thin">
        <color auto="1"/>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auto="1"/>
      </left>
      <right/>
      <top style="thin">
        <color auto="1"/>
      </top>
      <bottom style="hair">
        <color auto="1"/>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auto="1"/>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bottom/>
      <diagonal/>
    </border>
    <border>
      <left style="thin">
        <color auto="1"/>
      </left>
      <right style="hair">
        <color auto="1"/>
      </right>
      <top style="thin">
        <color indexed="64"/>
      </top>
      <bottom style="hair">
        <color auto="1"/>
      </bottom>
      <diagonal/>
    </border>
    <border>
      <left/>
      <right/>
      <top style="hair">
        <color indexed="64"/>
      </top>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auto="1"/>
      </left>
      <right/>
      <top style="thin">
        <color indexed="64"/>
      </top>
      <bottom/>
      <diagonal/>
    </border>
    <border>
      <left style="hair">
        <color indexed="64"/>
      </left>
      <right style="hair">
        <color indexed="64"/>
      </right>
      <top style="thin">
        <color indexed="64"/>
      </top>
      <bottom/>
      <diagonal/>
    </border>
    <border>
      <left style="hair">
        <color indexed="64"/>
      </left>
      <right style="hair">
        <color indexed="64"/>
      </right>
      <top style="thin">
        <color auto="1"/>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right style="hair">
        <color indexed="64"/>
      </right>
      <top style="thin">
        <color indexed="64"/>
      </top>
      <bottom/>
      <diagonal/>
    </border>
    <border>
      <left style="hair">
        <color auto="1"/>
      </left>
      <right/>
      <top/>
      <bottom style="thin">
        <color auto="1"/>
      </bottom>
      <diagonal/>
    </border>
    <border>
      <left/>
      <right style="hair">
        <color indexed="64"/>
      </right>
      <top/>
      <bottom style="thin">
        <color auto="1"/>
      </bottom>
      <diagonal/>
    </border>
    <border>
      <left style="hair">
        <color indexed="64"/>
      </left>
      <right style="hair">
        <color indexed="64"/>
      </right>
      <top/>
      <bottom style="thin">
        <color auto="1"/>
      </bottom>
      <diagonal/>
    </border>
    <border>
      <left style="hair">
        <color auto="1"/>
      </left>
      <right style="thin">
        <color indexed="64"/>
      </right>
      <top/>
      <bottom style="thin">
        <color indexed="64"/>
      </bottom>
      <diagonal/>
    </border>
  </borders>
  <cellStyleXfs count="9">
    <xf numFmtId="0" fontId="0" fillId="0" borderId="0">
      <alignment vertical="center"/>
    </xf>
    <xf numFmtId="0" fontId="2" fillId="0" borderId="0">
      <alignment vertical="center"/>
    </xf>
    <xf numFmtId="0" fontId="6" fillId="0" borderId="0">
      <alignment vertical="center"/>
    </xf>
    <xf numFmtId="0" fontId="8" fillId="0" borderId="0">
      <alignment vertical="center"/>
    </xf>
    <xf numFmtId="38" fontId="9" fillId="0" borderId="0" applyFont="0" applyFill="0" applyBorder="0" applyAlignment="0" applyProtection="0">
      <alignment vertical="center"/>
    </xf>
    <xf numFmtId="0" fontId="1" fillId="0" borderId="0">
      <alignment vertical="center"/>
    </xf>
    <xf numFmtId="0" fontId="2" fillId="0" borderId="0">
      <alignment vertical="center"/>
    </xf>
    <xf numFmtId="38" fontId="10" fillId="0" borderId="0" applyFont="0" applyFill="0" applyBorder="0" applyAlignment="0" applyProtection="0">
      <alignment vertical="center"/>
    </xf>
    <xf numFmtId="0" fontId="1" fillId="0" borderId="0">
      <alignment vertical="center"/>
    </xf>
  </cellStyleXfs>
  <cellXfs count="308">
    <xf numFmtId="0" fontId="0" fillId="0" borderId="0" xfId="0">
      <alignment vertical="center"/>
    </xf>
    <xf numFmtId="38" fontId="13" fillId="2" borderId="35" xfId="0" applyNumberFormat="1" applyFont="1" applyFill="1" applyBorder="1" applyAlignment="1" applyProtection="1">
      <alignment horizontal="right" vertical="center"/>
      <protection locked="0"/>
    </xf>
    <xf numFmtId="38" fontId="13" fillId="2" borderId="36" xfId="0" applyNumberFormat="1" applyFont="1" applyFill="1" applyBorder="1" applyAlignment="1" applyProtection="1">
      <alignment horizontal="right" vertical="center"/>
      <protection locked="0"/>
    </xf>
    <xf numFmtId="38" fontId="13" fillId="2" borderId="37" xfId="0" applyNumberFormat="1" applyFont="1" applyFill="1" applyBorder="1" applyAlignment="1" applyProtection="1">
      <alignment horizontal="right" vertical="center"/>
      <protection locked="0"/>
    </xf>
    <xf numFmtId="38" fontId="13" fillId="2" borderId="35" xfId="1" applyNumberFormat="1" applyFont="1" applyFill="1" applyBorder="1" applyAlignment="1" applyProtection="1">
      <alignment horizontal="right" vertical="center"/>
      <protection locked="0"/>
    </xf>
    <xf numFmtId="38" fontId="13" fillId="2" borderId="38" xfId="0" applyNumberFormat="1" applyFont="1" applyFill="1" applyBorder="1" applyAlignment="1" applyProtection="1">
      <alignment horizontal="right" vertical="center"/>
      <protection locked="0"/>
    </xf>
    <xf numFmtId="38" fontId="13" fillId="2" borderId="36" xfId="1" applyNumberFormat="1" applyFont="1" applyFill="1" applyBorder="1" applyAlignment="1" applyProtection="1">
      <alignment horizontal="right" vertical="center"/>
      <protection locked="0"/>
    </xf>
    <xf numFmtId="38" fontId="13" fillId="2" borderId="39" xfId="0" applyNumberFormat="1" applyFont="1" applyFill="1" applyBorder="1" applyAlignment="1" applyProtection="1">
      <alignment horizontal="right" vertical="center"/>
      <protection locked="0"/>
    </xf>
    <xf numFmtId="38" fontId="13" fillId="2" borderId="40" xfId="0" applyNumberFormat="1" applyFont="1" applyFill="1" applyBorder="1" applyAlignment="1" applyProtection="1">
      <alignment horizontal="right" vertical="center"/>
      <protection locked="0"/>
    </xf>
    <xf numFmtId="49" fontId="13" fillId="2" borderId="0" xfId="0" applyNumberFormat="1" applyFont="1" applyFill="1" applyAlignment="1" applyProtection="1">
      <alignment horizontal="left" vertical="center"/>
      <protection locked="0"/>
    </xf>
    <xf numFmtId="38" fontId="13" fillId="2" borderId="38" xfId="2" applyNumberFormat="1" applyFont="1" applyFill="1" applyBorder="1" applyAlignment="1" applyProtection="1">
      <alignment horizontal="right" vertical="center"/>
      <protection locked="0"/>
    </xf>
    <xf numFmtId="38" fontId="13" fillId="2" borderId="39" xfId="2" applyNumberFormat="1" applyFont="1" applyFill="1" applyBorder="1" applyAlignment="1" applyProtection="1">
      <alignment horizontal="right" vertical="center"/>
      <protection locked="0"/>
    </xf>
    <xf numFmtId="38" fontId="13" fillId="2" borderId="40" xfId="2" applyNumberFormat="1" applyFont="1" applyFill="1" applyBorder="1" applyAlignment="1" applyProtection="1">
      <alignment horizontal="right" vertical="center"/>
      <protection locked="0"/>
    </xf>
    <xf numFmtId="38" fontId="13" fillId="2" borderId="7" xfId="1" applyNumberFormat="1" applyFont="1" applyFill="1" applyBorder="1" applyAlignment="1" applyProtection="1">
      <alignment horizontal="right" vertical="center"/>
      <protection locked="0"/>
    </xf>
    <xf numFmtId="38" fontId="13" fillId="2" borderId="31" xfId="1" applyNumberFormat="1" applyFont="1" applyFill="1" applyBorder="1" applyAlignment="1" applyProtection="1">
      <alignment horizontal="right" vertical="center"/>
      <protection locked="0"/>
    </xf>
    <xf numFmtId="38" fontId="13" fillId="2" borderId="3" xfId="1" applyNumberFormat="1" applyFont="1" applyFill="1" applyBorder="1" applyAlignment="1" applyProtection="1">
      <alignment horizontal="right" vertical="center"/>
      <protection locked="0"/>
    </xf>
    <xf numFmtId="38" fontId="13" fillId="2" borderId="3" xfId="2" applyNumberFormat="1" applyFont="1" applyFill="1" applyBorder="1" applyAlignment="1" applyProtection="1">
      <alignment horizontal="right" vertical="center"/>
      <protection locked="0"/>
    </xf>
    <xf numFmtId="38" fontId="13" fillId="2" borderId="7" xfId="2" applyNumberFormat="1" applyFont="1" applyFill="1" applyBorder="1" applyAlignment="1" applyProtection="1">
      <alignment horizontal="right" vertical="center"/>
      <protection locked="0"/>
    </xf>
    <xf numFmtId="38" fontId="13" fillId="2" borderId="31" xfId="2" applyNumberFormat="1" applyFont="1" applyFill="1" applyBorder="1" applyAlignment="1" applyProtection="1">
      <alignment horizontal="right" vertical="center"/>
      <protection locked="0"/>
    </xf>
    <xf numFmtId="14" fontId="13" fillId="2" borderId="0" xfId="0" applyNumberFormat="1" applyFont="1" applyFill="1" applyAlignment="1" applyProtection="1">
      <alignment horizontal="left" vertical="center"/>
      <protection locked="0"/>
    </xf>
    <xf numFmtId="38" fontId="13" fillId="2" borderId="0" xfId="0" applyNumberFormat="1" applyFont="1" applyFill="1" applyAlignment="1" applyProtection="1">
      <alignment horizontal="left" vertical="center"/>
      <protection locked="0"/>
    </xf>
    <xf numFmtId="49" fontId="13" fillId="2" borderId="0" xfId="0" applyNumberFormat="1" applyFont="1" applyFill="1" applyAlignment="1" applyProtection="1">
      <alignment horizontal="left" vertical="center"/>
      <protection locked="0"/>
    </xf>
    <xf numFmtId="38" fontId="13" fillId="2" borderId="0" xfId="0" applyNumberFormat="1" applyFont="1" applyFill="1" applyAlignment="1" applyProtection="1">
      <alignment horizontal="right" vertical="center"/>
      <protection locked="0"/>
    </xf>
    <xf numFmtId="49" fontId="13" fillId="2" borderId="0" xfId="0" applyNumberFormat="1" applyFont="1" applyFill="1" applyAlignment="1" applyProtection="1">
      <alignment horizontal="right" vertical="center"/>
      <protection locked="0"/>
    </xf>
    <xf numFmtId="49" fontId="13" fillId="2" borderId="14" xfId="2" applyNumberFormat="1" applyFont="1" applyFill="1" applyBorder="1" applyAlignment="1" applyProtection="1">
      <alignment horizontal="center" vertical="center"/>
      <protection locked="0"/>
    </xf>
    <xf numFmtId="49" fontId="13" fillId="2" borderId="8" xfId="2" applyNumberFormat="1" applyFont="1" applyFill="1" applyBorder="1" applyAlignment="1" applyProtection="1">
      <alignment horizontal="center" vertical="center"/>
      <protection locked="0"/>
    </xf>
    <xf numFmtId="49" fontId="13" fillId="2" borderId="10" xfId="2" applyNumberFormat="1" applyFont="1" applyFill="1" applyBorder="1" applyAlignment="1" applyProtection="1">
      <alignment horizontal="center" vertical="center"/>
      <protection locked="0"/>
    </xf>
    <xf numFmtId="49" fontId="13" fillId="2" borderId="14" xfId="0" applyNumberFormat="1" applyFont="1" applyFill="1" applyBorder="1" applyAlignment="1" applyProtection="1">
      <alignment horizontal="left" vertical="center"/>
      <protection locked="0"/>
    </xf>
    <xf numFmtId="49" fontId="13" fillId="2" borderId="8" xfId="0" applyNumberFormat="1" applyFont="1" applyFill="1" applyBorder="1" applyAlignment="1" applyProtection="1">
      <alignment horizontal="left" vertical="center"/>
      <protection locked="0"/>
    </xf>
    <xf numFmtId="49" fontId="13" fillId="2" borderId="10" xfId="0" applyNumberFormat="1" applyFont="1" applyFill="1" applyBorder="1" applyAlignment="1" applyProtection="1">
      <alignment horizontal="left" vertical="center"/>
      <protection locked="0"/>
    </xf>
    <xf numFmtId="49" fontId="13" fillId="2" borderId="27" xfId="2" applyNumberFormat="1" applyFont="1" applyFill="1" applyBorder="1" applyAlignment="1" applyProtection="1">
      <alignment horizontal="center" vertical="center"/>
      <protection locked="0"/>
    </xf>
    <xf numFmtId="49" fontId="13" fillId="2" borderId="26" xfId="2" applyNumberFormat="1" applyFont="1" applyFill="1" applyBorder="1" applyAlignment="1" applyProtection="1">
      <alignment horizontal="center" vertical="center"/>
      <protection locked="0"/>
    </xf>
    <xf numFmtId="49" fontId="13" fillId="2" borderId="28" xfId="2" applyNumberFormat="1" applyFont="1" applyFill="1" applyBorder="1" applyAlignment="1" applyProtection="1">
      <alignment horizontal="center" vertical="center"/>
      <protection locked="0"/>
    </xf>
    <xf numFmtId="49" fontId="13" fillId="2" borderId="20" xfId="2" applyNumberFormat="1" applyFont="1" applyFill="1" applyBorder="1" applyAlignment="1" applyProtection="1">
      <alignment horizontal="center" vertical="center"/>
      <protection locked="0"/>
    </xf>
    <xf numFmtId="49" fontId="13" fillId="2" borderId="16" xfId="2" applyNumberFormat="1" applyFont="1" applyFill="1" applyBorder="1" applyAlignment="1" applyProtection="1">
      <alignment horizontal="center" vertical="center"/>
      <protection locked="0"/>
    </xf>
    <xf numFmtId="49" fontId="13" fillId="2" borderId="17" xfId="2" applyNumberFormat="1" applyFont="1" applyFill="1" applyBorder="1" applyAlignment="1" applyProtection="1">
      <alignment horizontal="center" vertical="center"/>
      <protection locked="0"/>
    </xf>
    <xf numFmtId="38" fontId="13" fillId="2" borderId="14" xfId="0" applyNumberFormat="1" applyFont="1" applyFill="1" applyBorder="1" applyAlignment="1" applyProtection="1">
      <alignment horizontal="right" vertical="center"/>
      <protection locked="0"/>
    </xf>
    <xf numFmtId="40" fontId="13" fillId="2" borderId="8" xfId="0" applyNumberFormat="1" applyFont="1" applyFill="1" applyBorder="1" applyAlignment="1" applyProtection="1">
      <alignment horizontal="right" vertical="center"/>
      <protection locked="0"/>
    </xf>
    <xf numFmtId="49" fontId="13" fillId="2" borderId="15" xfId="0" applyNumberFormat="1" applyFont="1" applyFill="1" applyBorder="1" applyAlignment="1" applyProtection="1">
      <alignment horizontal="left" vertical="center"/>
      <protection locked="0"/>
    </xf>
    <xf numFmtId="49" fontId="13" fillId="2" borderId="11" xfId="0" applyNumberFormat="1" applyFont="1" applyFill="1" applyBorder="1" applyAlignment="1" applyProtection="1">
      <alignment horizontal="left" vertical="center"/>
      <protection locked="0"/>
    </xf>
    <xf numFmtId="49" fontId="13" fillId="2" borderId="12" xfId="0" applyNumberFormat="1" applyFont="1" applyFill="1" applyBorder="1" applyAlignment="1" applyProtection="1">
      <alignment horizontal="left" vertical="center"/>
      <protection locked="0"/>
    </xf>
    <xf numFmtId="49" fontId="13" fillId="2" borderId="31" xfId="1" applyNumberFormat="1" applyFont="1" applyFill="1" applyBorder="1" applyAlignment="1" applyProtection="1">
      <alignment horizontal="center" vertical="center"/>
      <protection locked="0"/>
    </xf>
    <xf numFmtId="49" fontId="13" fillId="2" borderId="32" xfId="1" applyNumberFormat="1" applyFont="1" applyFill="1" applyBorder="1" applyAlignment="1" applyProtection="1">
      <alignment horizontal="center" vertical="center"/>
      <protection locked="0"/>
    </xf>
    <xf numFmtId="0" fontId="13" fillId="2" borderId="0" xfId="0" applyFont="1" applyFill="1" applyAlignment="1" applyProtection="1">
      <alignment horizontal="left" vertical="center"/>
      <protection locked="0"/>
    </xf>
    <xf numFmtId="49" fontId="13" fillId="2" borderId="7" xfId="1" applyNumberFormat="1" applyFont="1" applyFill="1" applyBorder="1" applyAlignment="1" applyProtection="1">
      <alignment horizontal="center" vertical="center"/>
      <protection locked="0"/>
    </xf>
    <xf numFmtId="49" fontId="13" fillId="2" borderId="9" xfId="1" applyNumberFormat="1" applyFont="1" applyFill="1" applyBorder="1" applyAlignment="1" applyProtection="1">
      <alignment horizontal="center" vertical="center"/>
      <protection locked="0"/>
    </xf>
    <xf numFmtId="176" fontId="13" fillId="2" borderId="0" xfId="0" applyNumberFormat="1" applyFont="1" applyFill="1" applyAlignment="1" applyProtection="1">
      <alignment horizontal="left" vertical="center"/>
      <protection locked="0"/>
    </xf>
    <xf numFmtId="49" fontId="13" fillId="2" borderId="3" xfId="1" applyNumberFormat="1" applyFont="1" applyFill="1" applyBorder="1" applyAlignment="1" applyProtection="1">
      <alignment horizontal="center" vertical="center"/>
      <protection locked="0"/>
    </xf>
    <xf numFmtId="49" fontId="13" fillId="2" borderId="5" xfId="1" applyNumberFormat="1" applyFont="1" applyFill="1" applyBorder="1" applyAlignment="1" applyProtection="1">
      <alignment horizontal="center" vertical="center"/>
      <protection locked="0"/>
    </xf>
    <xf numFmtId="49" fontId="13" fillId="2" borderId="0" xfId="0" applyNumberFormat="1" applyFont="1" applyFill="1" applyAlignment="1" applyProtection="1">
      <alignment horizontal="left" vertical="center" shrinkToFit="1"/>
      <protection locked="0"/>
    </xf>
    <xf numFmtId="0" fontId="13" fillId="2" borderId="0" xfId="0" applyFont="1" applyFill="1" applyAlignment="1" applyProtection="1">
      <alignment horizontal="left" vertical="center" shrinkToFit="1"/>
      <protection locked="0"/>
    </xf>
    <xf numFmtId="38" fontId="13" fillId="2" borderId="14" xfId="1" applyNumberFormat="1" applyFont="1" applyFill="1" applyBorder="1" applyAlignment="1" applyProtection="1">
      <alignment horizontal="right" vertical="center"/>
      <protection locked="0"/>
    </xf>
    <xf numFmtId="181" fontId="13" fillId="2" borderId="8" xfId="1" applyNumberFormat="1" applyFont="1" applyFill="1" applyBorder="1" applyAlignment="1" applyProtection="1">
      <alignment horizontal="right" vertical="center"/>
      <protection locked="0"/>
    </xf>
    <xf numFmtId="181" fontId="13" fillId="2" borderId="10" xfId="1" applyNumberFormat="1" applyFont="1" applyFill="1" applyBorder="1" applyAlignment="1" applyProtection="1">
      <alignment horizontal="right" vertical="center"/>
      <protection locked="0"/>
    </xf>
    <xf numFmtId="183" fontId="13" fillId="2" borderId="0" xfId="0" applyNumberFormat="1" applyFont="1" applyFill="1" applyAlignment="1" applyProtection="1">
      <alignment horizontal="left" vertical="center"/>
      <protection locked="0"/>
    </xf>
    <xf numFmtId="180" fontId="13" fillId="2" borderId="0" xfId="0" applyNumberFormat="1" applyFont="1" applyFill="1" applyAlignment="1" applyProtection="1">
      <alignment horizontal="left" vertical="center"/>
      <protection locked="0"/>
    </xf>
    <xf numFmtId="181" fontId="13" fillId="2" borderId="0" xfId="0" applyNumberFormat="1" applyFont="1" applyFill="1" applyAlignment="1" applyProtection="1">
      <alignment horizontal="left" vertical="center"/>
      <protection locked="0"/>
    </xf>
    <xf numFmtId="177" fontId="13" fillId="2" borderId="0" xfId="0" applyNumberFormat="1" applyFont="1" applyFill="1" applyAlignment="1" applyProtection="1">
      <alignment horizontal="left" vertical="center"/>
      <protection locked="0"/>
    </xf>
    <xf numFmtId="38" fontId="13" fillId="2" borderId="15" xfId="1" applyNumberFormat="1" applyFont="1" applyFill="1" applyBorder="1" applyAlignment="1" applyProtection="1">
      <alignment horizontal="right" vertical="center"/>
      <protection locked="0"/>
    </xf>
    <xf numFmtId="181" fontId="13" fillId="2" borderId="11" xfId="1" applyNumberFormat="1" applyFont="1" applyFill="1" applyBorder="1" applyAlignment="1" applyProtection="1">
      <alignment horizontal="right" vertical="center"/>
      <protection locked="0"/>
    </xf>
    <xf numFmtId="181" fontId="13" fillId="2" borderId="12" xfId="1" applyNumberFormat="1" applyFont="1" applyFill="1" applyBorder="1" applyAlignment="1" applyProtection="1">
      <alignment horizontal="right" vertical="center"/>
      <protection locked="0"/>
    </xf>
    <xf numFmtId="38" fontId="13" fillId="2" borderId="15" xfId="0" applyNumberFormat="1" applyFont="1" applyFill="1" applyBorder="1" applyAlignment="1" applyProtection="1">
      <alignment horizontal="right" vertical="center"/>
      <protection locked="0"/>
    </xf>
    <xf numFmtId="40" fontId="13" fillId="2" borderId="11" xfId="0" applyNumberFormat="1" applyFont="1" applyFill="1" applyBorder="1" applyAlignment="1" applyProtection="1">
      <alignment horizontal="right" vertical="center"/>
      <protection locked="0"/>
    </xf>
    <xf numFmtId="49" fontId="13" fillId="2" borderId="13" xfId="2" applyNumberFormat="1" applyFont="1" applyFill="1" applyBorder="1" applyAlignment="1" applyProtection="1">
      <alignment horizontal="center" vertical="center"/>
      <protection locked="0"/>
    </xf>
    <xf numFmtId="49" fontId="13" fillId="2" borderId="4" xfId="2" applyNumberFormat="1" applyFont="1" applyFill="1" applyBorder="1" applyAlignment="1" applyProtection="1">
      <alignment horizontal="center" vertical="center"/>
      <protection locked="0"/>
    </xf>
    <xf numFmtId="49" fontId="13" fillId="2" borderId="6" xfId="2" applyNumberFormat="1" applyFont="1" applyFill="1" applyBorder="1" applyAlignment="1" applyProtection="1">
      <alignment horizontal="center" vertical="center"/>
      <protection locked="0"/>
    </xf>
    <xf numFmtId="38" fontId="13" fillId="2" borderId="13" xfId="1" applyNumberFormat="1" applyFont="1" applyFill="1" applyBorder="1" applyAlignment="1" applyProtection="1">
      <alignment horizontal="right" vertical="center"/>
      <protection locked="0"/>
    </xf>
    <xf numFmtId="181" fontId="13" fillId="2" borderId="4" xfId="1" applyNumberFormat="1" applyFont="1" applyFill="1" applyBorder="1" applyAlignment="1" applyProtection="1">
      <alignment horizontal="right" vertical="center"/>
      <protection locked="0"/>
    </xf>
    <xf numFmtId="181" fontId="13" fillId="2" borderId="6" xfId="1" applyNumberFormat="1" applyFont="1" applyFill="1" applyBorder="1" applyAlignment="1" applyProtection="1">
      <alignment horizontal="right" vertical="center"/>
      <protection locked="0"/>
    </xf>
    <xf numFmtId="49" fontId="13" fillId="2" borderId="3" xfId="1" applyNumberFormat="1" applyFont="1" applyFill="1" applyBorder="1" applyAlignment="1" applyProtection="1">
      <alignment horizontal="left" vertical="center"/>
      <protection locked="0"/>
    </xf>
    <xf numFmtId="49" fontId="13" fillId="2" borderId="5" xfId="1" applyNumberFormat="1" applyFont="1" applyFill="1" applyBorder="1" applyAlignment="1" applyProtection="1">
      <alignment horizontal="left" vertical="center"/>
      <protection locked="0"/>
    </xf>
    <xf numFmtId="49" fontId="13" fillId="2" borderId="7" xfId="1" applyNumberFormat="1" applyFont="1" applyFill="1" applyBorder="1" applyAlignment="1" applyProtection="1">
      <alignment horizontal="left" vertical="center"/>
      <protection locked="0"/>
    </xf>
    <xf numFmtId="49" fontId="13" fillId="2" borderId="9" xfId="1" applyNumberFormat="1" applyFont="1" applyFill="1" applyBorder="1" applyAlignment="1" applyProtection="1">
      <alignment horizontal="left" vertical="center"/>
      <protection locked="0"/>
    </xf>
    <xf numFmtId="0" fontId="3" fillId="0" borderId="0" xfId="6" applyFont="1" applyProtection="1">
      <alignment vertical="center"/>
    </xf>
    <xf numFmtId="0" fontId="7" fillId="0" borderId="0" xfId="2" applyFont="1" applyProtection="1">
      <alignment vertical="center"/>
    </xf>
    <xf numFmtId="0" fontId="3" fillId="0" borderId="0" xfId="2" applyFont="1" applyProtection="1">
      <alignment vertical="center"/>
    </xf>
    <xf numFmtId="178" fontId="3" fillId="0" borderId="0" xfId="1" applyNumberFormat="1" applyFont="1" applyAlignment="1" applyProtection="1">
      <alignment vertical="top"/>
    </xf>
    <xf numFmtId="178" fontId="6" fillId="0" borderId="0" xfId="1" applyNumberFormat="1" applyFont="1" applyAlignment="1" applyProtection="1">
      <alignment vertical="top"/>
    </xf>
    <xf numFmtId="178" fontId="6" fillId="0" borderId="0" xfId="1" applyNumberFormat="1" applyFont="1" applyAlignment="1" applyProtection="1">
      <alignment horizontal="right" vertical="top"/>
    </xf>
    <xf numFmtId="0" fontId="12" fillId="0" borderId="0" xfId="2" applyFont="1" applyProtection="1">
      <alignment vertical="center"/>
    </xf>
    <xf numFmtId="0" fontId="3" fillId="0" borderId="0" xfId="1" applyFont="1" applyProtection="1">
      <alignment vertical="center"/>
    </xf>
    <xf numFmtId="0" fontId="18" fillId="0" borderId="18" xfId="2" applyFont="1" applyBorder="1" applyProtection="1">
      <alignment vertical="center"/>
    </xf>
    <xf numFmtId="0" fontId="18" fillId="0" borderId="19" xfId="2" applyFont="1" applyBorder="1" applyProtection="1">
      <alignment vertical="center"/>
    </xf>
    <xf numFmtId="0" fontId="18" fillId="0" borderId="21" xfId="2" applyFont="1" applyBorder="1" applyProtection="1">
      <alignment vertical="center"/>
    </xf>
    <xf numFmtId="49" fontId="3" fillId="0" borderId="0" xfId="1" applyNumberFormat="1" applyFont="1" applyProtection="1">
      <alignment vertical="center"/>
    </xf>
    <xf numFmtId="0" fontId="18" fillId="0" borderId="22" xfId="2" applyFont="1" applyBorder="1" applyProtection="1">
      <alignment vertical="center"/>
    </xf>
    <xf numFmtId="0" fontId="18" fillId="0" borderId="0" xfId="2" applyFont="1" applyProtection="1">
      <alignment vertical="center"/>
    </xf>
    <xf numFmtId="0" fontId="18" fillId="0" borderId="24" xfId="2" applyFont="1" applyBorder="1" applyProtection="1">
      <alignment vertical="center"/>
    </xf>
    <xf numFmtId="0" fontId="18" fillId="0" borderId="20" xfId="2" applyFont="1" applyBorder="1" applyProtection="1">
      <alignment vertical="center"/>
    </xf>
    <xf numFmtId="0" fontId="18" fillId="0" borderId="16" xfId="2" applyFont="1" applyBorder="1" applyProtection="1">
      <alignment vertical="center"/>
    </xf>
    <xf numFmtId="0" fontId="18" fillId="0" borderId="17" xfId="2" applyFont="1" applyBorder="1" applyProtection="1">
      <alignment vertical="center"/>
    </xf>
    <xf numFmtId="0" fontId="15" fillId="0" borderId="18" xfId="0" applyFont="1" applyBorder="1" applyAlignment="1" applyProtection="1">
      <alignment horizontal="left" vertical="center" indent="1"/>
    </xf>
    <xf numFmtId="0" fontId="15" fillId="0" borderId="19" xfId="0" applyFont="1" applyBorder="1" applyAlignment="1" applyProtection="1">
      <alignment horizontal="left" vertical="center" indent="1"/>
    </xf>
    <xf numFmtId="0" fontId="15" fillId="0" borderId="21" xfId="0" applyFont="1" applyBorder="1" applyAlignment="1" applyProtection="1">
      <alignment horizontal="left" vertical="center" indent="1"/>
    </xf>
    <xf numFmtId="0" fontId="15" fillId="0" borderId="22" xfId="0" applyFont="1" applyBorder="1" applyProtection="1">
      <alignment vertical="center"/>
    </xf>
    <xf numFmtId="0" fontId="15" fillId="0" borderId="0" xfId="0" applyFont="1" applyProtection="1">
      <alignment vertical="center"/>
    </xf>
    <xf numFmtId="0" fontId="3" fillId="0" borderId="19" xfId="0" applyFont="1" applyBorder="1" applyProtection="1">
      <alignment vertical="center"/>
    </xf>
    <xf numFmtId="0" fontId="3" fillId="0" borderId="21" xfId="0" applyFont="1" applyBorder="1" applyProtection="1">
      <alignment vertical="center"/>
    </xf>
    <xf numFmtId="179" fontId="3" fillId="0" borderId="22" xfId="0" applyNumberFormat="1" applyFont="1" applyBorder="1" applyProtection="1">
      <alignment vertical="center"/>
    </xf>
    <xf numFmtId="179" fontId="3" fillId="0" borderId="0" xfId="0" applyNumberFormat="1" applyFont="1" applyProtection="1">
      <alignment vertical="center"/>
    </xf>
    <xf numFmtId="0" fontId="3" fillId="0" borderId="0" xfId="0" applyFont="1" applyProtection="1">
      <alignment vertical="center"/>
    </xf>
    <xf numFmtId="0" fontId="16" fillId="0" borderId="0" xfId="0" applyFont="1" applyAlignment="1" applyProtection="1">
      <alignment horizontal="right" vertical="top"/>
    </xf>
    <xf numFmtId="0" fontId="16" fillId="0" borderId="0" xfId="0" applyFont="1" applyAlignment="1" applyProtection="1">
      <alignment vertical="top"/>
    </xf>
    <xf numFmtId="0" fontId="3" fillId="0" borderId="24" xfId="0" applyFont="1" applyBorder="1" applyProtection="1">
      <alignment vertical="center"/>
    </xf>
    <xf numFmtId="0" fontId="3" fillId="0" borderId="0" xfId="0" applyFont="1" applyProtection="1">
      <alignment vertical="center"/>
    </xf>
    <xf numFmtId="0" fontId="16" fillId="0" borderId="0" xfId="0" applyFont="1" applyAlignment="1" applyProtection="1">
      <alignment vertical="top"/>
    </xf>
    <xf numFmtId="0" fontId="19" fillId="0" borderId="0" xfId="0" applyFont="1" applyAlignment="1" applyProtection="1">
      <alignment vertical="top"/>
    </xf>
    <xf numFmtId="0" fontId="3" fillId="0" borderId="22" xfId="0" applyFont="1" applyBorder="1" applyProtection="1">
      <alignment vertical="center"/>
    </xf>
    <xf numFmtId="176" fontId="16" fillId="0" borderId="0" xfId="0" applyNumberFormat="1" applyFont="1" applyAlignment="1" applyProtection="1">
      <alignment vertical="top"/>
    </xf>
    <xf numFmtId="0" fontId="14" fillId="0" borderId="24" xfId="0" applyFont="1" applyBorder="1" applyAlignment="1" applyProtection="1">
      <alignment vertical="top"/>
    </xf>
    <xf numFmtId="49" fontId="16" fillId="0" borderId="0" xfId="0" applyNumberFormat="1" applyFont="1" applyAlignment="1" applyProtection="1">
      <alignment horizontal="right" vertical="top"/>
    </xf>
    <xf numFmtId="0" fontId="3" fillId="0" borderId="0" xfId="2" applyFont="1" applyAlignment="1" applyProtection="1">
      <alignment horizontal="right" vertical="center"/>
    </xf>
    <xf numFmtId="0" fontId="19" fillId="0" borderId="0" xfId="0" quotePrefix="1" applyFont="1" applyAlignment="1" applyProtection="1">
      <alignment vertical="top"/>
    </xf>
    <xf numFmtId="49" fontId="19" fillId="0" borderId="0" xfId="0" applyNumberFormat="1" applyFont="1" applyAlignment="1" applyProtection="1">
      <alignment vertical="top"/>
    </xf>
    <xf numFmtId="181" fontId="19" fillId="0" borderId="0" xfId="0" applyNumberFormat="1" applyFont="1" applyAlignment="1" applyProtection="1">
      <alignment vertical="top"/>
    </xf>
    <xf numFmtId="0" fontId="3" fillId="0" borderId="22" xfId="2" applyFont="1" applyBorder="1" applyProtection="1">
      <alignment vertical="center"/>
    </xf>
    <xf numFmtId="0" fontId="21" fillId="0" borderId="0" xfId="0" applyFont="1" applyAlignment="1" applyProtection="1">
      <alignment vertical="top"/>
    </xf>
    <xf numFmtId="0" fontId="19" fillId="0" borderId="24" xfId="0" applyFont="1" applyBorder="1" applyAlignment="1" applyProtection="1">
      <alignment vertical="top"/>
    </xf>
    <xf numFmtId="0" fontId="3" fillId="0" borderId="20" xfId="0" applyFont="1" applyBorder="1" applyProtection="1">
      <alignment vertical="center"/>
    </xf>
    <xf numFmtId="0" fontId="3" fillId="0" borderId="16" xfId="0" applyFont="1" applyBorder="1" applyProtection="1">
      <alignment vertical="center"/>
    </xf>
    <xf numFmtId="0" fontId="14" fillId="0" borderId="16" xfId="0" applyFont="1" applyBorder="1" applyAlignment="1" applyProtection="1">
      <alignment vertical="top"/>
    </xf>
    <xf numFmtId="49" fontId="14" fillId="0" borderId="16" xfId="0" applyNumberFormat="1" applyFont="1" applyBorder="1" applyAlignment="1" applyProtection="1">
      <alignment vertical="top"/>
    </xf>
    <xf numFmtId="0" fontId="3" fillId="0" borderId="17" xfId="0" applyFont="1" applyBorder="1" applyProtection="1">
      <alignment vertical="center"/>
    </xf>
    <xf numFmtId="49" fontId="14" fillId="0" borderId="0" xfId="0" applyNumberFormat="1" applyFont="1" applyAlignment="1" applyProtection="1">
      <alignment vertical="top"/>
    </xf>
    <xf numFmtId="0" fontId="14" fillId="0" borderId="0" xfId="0" applyFont="1" applyAlignment="1" applyProtection="1">
      <alignment vertical="top"/>
    </xf>
    <xf numFmtId="49" fontId="3" fillId="0" borderId="0" xfId="2" applyNumberFormat="1" applyFont="1" applyProtection="1">
      <alignment vertical="center"/>
    </xf>
    <xf numFmtId="0" fontId="16" fillId="0" borderId="0" xfId="0" applyFont="1" applyProtection="1">
      <alignment vertical="center"/>
    </xf>
    <xf numFmtId="0" fontId="19" fillId="0" borderId="0" xfId="0" applyFont="1" applyAlignment="1" applyProtection="1">
      <alignment vertical="top" wrapText="1"/>
    </xf>
    <xf numFmtId="0" fontId="3" fillId="0" borderId="0" xfId="0" applyFont="1" applyAlignment="1" applyProtection="1">
      <alignment vertical="top"/>
    </xf>
    <xf numFmtId="49" fontId="16" fillId="0" borderId="0" xfId="0" applyNumberFormat="1" applyFont="1" applyAlignment="1" applyProtection="1">
      <alignment vertical="top"/>
    </xf>
    <xf numFmtId="181" fontId="16" fillId="0" borderId="0" xfId="0" applyNumberFormat="1" applyFont="1" applyAlignment="1" applyProtection="1">
      <alignment vertical="top"/>
    </xf>
    <xf numFmtId="0" fontId="16" fillId="0" borderId="16" xfId="0" applyFont="1" applyBorder="1" applyAlignment="1" applyProtection="1">
      <alignment horizontal="right" vertical="top"/>
    </xf>
    <xf numFmtId="0" fontId="16" fillId="0" borderId="16" xfId="0" applyFont="1" applyBorder="1" applyAlignment="1" applyProtection="1">
      <alignment vertical="top"/>
    </xf>
    <xf numFmtId="49" fontId="16" fillId="0" borderId="16" xfId="0" applyNumberFormat="1" applyFont="1" applyBorder="1" applyAlignment="1" applyProtection="1">
      <alignment vertical="top"/>
    </xf>
    <xf numFmtId="181" fontId="16" fillId="0" borderId="16" xfId="0" applyNumberFormat="1" applyFont="1" applyBorder="1" applyAlignment="1" applyProtection="1">
      <alignment vertical="top"/>
    </xf>
    <xf numFmtId="49" fontId="3" fillId="0" borderId="0" xfId="0" applyNumberFormat="1" applyFont="1" applyProtection="1">
      <alignment vertical="center"/>
    </xf>
    <xf numFmtId="177" fontId="3" fillId="0" borderId="0" xfId="2" applyNumberFormat="1" applyFont="1" applyProtection="1">
      <alignment vertical="center"/>
    </xf>
    <xf numFmtId="0" fontId="17" fillId="0" borderId="22" xfId="0" applyFont="1" applyBorder="1" applyProtection="1">
      <alignment vertical="center"/>
    </xf>
    <xf numFmtId="0" fontId="17" fillId="0" borderId="0" xfId="0" applyFont="1" applyProtection="1">
      <alignment vertical="center"/>
    </xf>
    <xf numFmtId="49" fontId="3" fillId="0" borderId="19" xfId="0" applyNumberFormat="1" applyFont="1" applyBorder="1" applyProtection="1">
      <alignment vertical="center"/>
    </xf>
    <xf numFmtId="177" fontId="3" fillId="0" borderId="19" xfId="0" applyNumberFormat="1" applyFont="1" applyBorder="1" applyProtection="1">
      <alignment vertical="center"/>
    </xf>
    <xf numFmtId="0" fontId="19" fillId="0" borderId="0" xfId="0" applyFont="1" applyAlignment="1" applyProtection="1">
      <alignment horizontal="left" vertical="center" wrapText="1"/>
    </xf>
    <xf numFmtId="177" fontId="16" fillId="0" borderId="0" xfId="0" applyNumberFormat="1" applyFont="1" applyAlignment="1" applyProtection="1">
      <alignment vertical="top"/>
    </xf>
    <xf numFmtId="181" fontId="14" fillId="0" borderId="16" xfId="0" applyNumberFormat="1" applyFont="1" applyBorder="1" applyAlignment="1" applyProtection="1">
      <alignment vertical="top"/>
    </xf>
    <xf numFmtId="181" fontId="14" fillId="0" borderId="0" xfId="0" applyNumberFormat="1" applyFont="1" applyAlignment="1" applyProtection="1">
      <alignment vertical="top"/>
    </xf>
    <xf numFmtId="181" fontId="3" fillId="0" borderId="0" xfId="0" applyNumberFormat="1" applyFont="1" applyProtection="1">
      <alignment vertical="center"/>
    </xf>
    <xf numFmtId="0" fontId="19" fillId="0" borderId="0" xfId="0" applyFont="1" applyProtection="1">
      <alignment vertical="center"/>
    </xf>
    <xf numFmtId="0" fontId="3" fillId="0" borderId="24" xfId="2" applyFont="1" applyBorder="1" applyProtection="1">
      <alignment vertical="center"/>
    </xf>
    <xf numFmtId="49" fontId="19" fillId="0" borderId="0" xfId="0" applyNumberFormat="1" applyFont="1" applyAlignment="1" applyProtection="1">
      <alignment horizontal="right" vertical="top"/>
    </xf>
    <xf numFmtId="177" fontId="14" fillId="0" borderId="16" xfId="0" applyNumberFormat="1" applyFont="1" applyBorder="1" applyAlignment="1" applyProtection="1">
      <alignment vertical="top"/>
    </xf>
    <xf numFmtId="177" fontId="14" fillId="0" borderId="0" xfId="0" applyNumberFormat="1" applyFont="1" applyAlignment="1" applyProtection="1">
      <alignment vertical="top"/>
    </xf>
    <xf numFmtId="0" fontId="15" fillId="0" borderId="20" xfId="0" applyFont="1" applyBorder="1" applyAlignment="1" applyProtection="1">
      <alignment horizontal="left" vertical="center" indent="1"/>
    </xf>
    <xf numFmtId="0" fontId="3" fillId="0" borderId="16" xfId="2" applyFont="1" applyBorder="1" applyProtection="1">
      <alignment vertical="center"/>
    </xf>
    <xf numFmtId="176" fontId="3" fillId="0" borderId="19" xfId="0" applyNumberFormat="1" applyFont="1" applyBorder="1" applyProtection="1">
      <alignment vertical="center"/>
    </xf>
    <xf numFmtId="49" fontId="3" fillId="0" borderId="21" xfId="0" applyNumberFormat="1" applyFont="1" applyBorder="1" applyProtection="1">
      <alignment vertical="center"/>
    </xf>
    <xf numFmtId="182" fontId="3" fillId="0" borderId="0" xfId="1" applyNumberFormat="1" applyFont="1" applyProtection="1">
      <alignment vertical="center"/>
    </xf>
    <xf numFmtId="180" fontId="3" fillId="0" borderId="0" xfId="0" applyNumberFormat="1" applyFont="1" applyProtection="1">
      <alignment vertical="center"/>
    </xf>
    <xf numFmtId="179" fontId="3" fillId="0" borderId="0" xfId="0" applyNumberFormat="1" applyFont="1" applyAlignment="1" applyProtection="1">
      <alignment vertical="top"/>
    </xf>
    <xf numFmtId="0" fontId="3" fillId="0" borderId="0" xfId="2" applyFont="1" applyAlignment="1" applyProtection="1">
      <alignment vertical="top"/>
    </xf>
    <xf numFmtId="176" fontId="19" fillId="0" borderId="0" xfId="0" applyNumberFormat="1" applyFont="1" applyAlignment="1" applyProtection="1">
      <alignment horizontal="right" vertical="top"/>
    </xf>
    <xf numFmtId="0" fontId="19" fillId="0" borderId="0" xfId="0" applyFont="1" applyAlignment="1" applyProtection="1">
      <alignment vertical="top"/>
    </xf>
    <xf numFmtId="181" fontId="3" fillId="0" borderId="0" xfId="1" applyNumberFormat="1" applyFont="1" applyAlignment="1" applyProtection="1">
      <alignment horizontal="right" vertical="center"/>
    </xf>
    <xf numFmtId="177" fontId="3" fillId="0" borderId="0" xfId="1" applyNumberFormat="1" applyFont="1" applyAlignment="1" applyProtection="1">
      <alignment horizontal="right" vertical="center"/>
    </xf>
    <xf numFmtId="0" fontId="19" fillId="0" borderId="0" xfId="2" applyFont="1" applyAlignment="1" applyProtection="1">
      <alignment horizontal="left" vertical="center" wrapText="1"/>
    </xf>
    <xf numFmtId="0" fontId="3" fillId="0" borderId="0" xfId="1" applyFont="1" applyAlignment="1" applyProtection="1">
      <alignment horizontal="left" vertical="center"/>
    </xf>
    <xf numFmtId="0" fontId="3" fillId="0" borderId="23" xfId="0" applyFont="1" applyBorder="1" applyAlignment="1" applyProtection="1">
      <alignment horizontal="left" vertical="center"/>
    </xf>
    <xf numFmtId="0" fontId="3" fillId="0" borderId="1" xfId="0" applyFont="1" applyBorder="1" applyAlignment="1" applyProtection="1">
      <alignment horizontal="left" vertical="center"/>
    </xf>
    <xf numFmtId="0" fontId="3" fillId="0" borderId="2" xfId="0" applyFont="1" applyBorder="1" applyAlignment="1" applyProtection="1">
      <alignment horizontal="left" vertical="center"/>
    </xf>
    <xf numFmtId="0" fontId="3" fillId="0" borderId="18" xfId="2" applyFont="1" applyBorder="1" applyAlignment="1" applyProtection="1">
      <alignment horizontal="center" vertical="center"/>
    </xf>
    <xf numFmtId="0" fontId="3" fillId="0" borderId="19" xfId="2" applyFont="1" applyBorder="1" applyAlignment="1" applyProtection="1">
      <alignment horizontal="center" vertical="center"/>
    </xf>
    <xf numFmtId="0" fontId="3" fillId="0" borderId="21" xfId="2" applyFont="1" applyBorder="1" applyAlignment="1" applyProtection="1">
      <alignment horizontal="center" vertical="center"/>
    </xf>
    <xf numFmtId="49" fontId="3" fillId="0" borderId="23" xfId="0" applyNumberFormat="1" applyFont="1" applyBorder="1" applyAlignment="1" applyProtection="1">
      <alignment horizontal="left" vertical="center"/>
    </xf>
    <xf numFmtId="49" fontId="3" fillId="0" borderId="1" xfId="0" applyNumberFormat="1" applyFont="1" applyBorder="1" applyAlignment="1" applyProtection="1">
      <alignment horizontal="left" vertical="center"/>
    </xf>
    <xf numFmtId="49" fontId="3" fillId="0" borderId="2" xfId="0" applyNumberFormat="1" applyFont="1" applyBorder="1" applyAlignment="1" applyProtection="1">
      <alignment horizontal="left" vertical="center"/>
    </xf>
    <xf numFmtId="0" fontId="3" fillId="0" borderId="18" xfId="0" applyFont="1" applyBorder="1" applyAlignment="1" applyProtection="1">
      <alignment horizontal="center" vertical="center"/>
    </xf>
    <xf numFmtId="0" fontId="3" fillId="0" borderId="19" xfId="0" applyFont="1" applyBorder="1" applyAlignment="1" applyProtection="1">
      <alignment horizontal="center" vertical="center"/>
    </xf>
    <xf numFmtId="0" fontId="3" fillId="0" borderId="21" xfId="0" applyFont="1" applyBorder="1" applyAlignment="1" applyProtection="1">
      <alignment horizontal="center" vertical="center"/>
    </xf>
    <xf numFmtId="179" fontId="3" fillId="0" borderId="24" xfId="0" applyNumberFormat="1" applyFont="1" applyBorder="1" applyProtection="1">
      <alignment vertical="center"/>
    </xf>
    <xf numFmtId="0" fontId="3" fillId="0" borderId="13" xfId="0" applyFont="1" applyBorder="1" applyAlignment="1" applyProtection="1">
      <alignment horizontal="left" vertical="center"/>
    </xf>
    <xf numFmtId="0" fontId="3" fillId="0" borderId="4" xfId="0" applyFont="1" applyBorder="1" applyAlignment="1" applyProtection="1">
      <alignment horizontal="left" vertical="center"/>
    </xf>
    <xf numFmtId="0" fontId="3" fillId="0" borderId="6" xfId="0" applyFont="1" applyBorder="1" applyAlignment="1" applyProtection="1">
      <alignment horizontal="left" vertical="center"/>
    </xf>
    <xf numFmtId="49" fontId="3" fillId="3" borderId="13" xfId="0" applyNumberFormat="1" applyFont="1" applyFill="1" applyBorder="1" applyAlignment="1" applyProtection="1">
      <alignment horizontal="center" vertical="center"/>
    </xf>
    <xf numFmtId="49" fontId="3" fillId="3" borderId="4" xfId="0" applyNumberFormat="1" applyFont="1" applyFill="1" applyBorder="1" applyAlignment="1" applyProtection="1">
      <alignment horizontal="center" vertical="center"/>
    </xf>
    <xf numFmtId="49" fontId="3" fillId="3" borderId="6" xfId="0" applyNumberFormat="1" applyFont="1" applyFill="1" applyBorder="1" applyAlignment="1" applyProtection="1">
      <alignment horizontal="center" vertical="center"/>
    </xf>
    <xf numFmtId="0" fontId="3" fillId="3" borderId="13" xfId="0" applyFont="1" applyFill="1" applyBorder="1" applyAlignment="1" applyProtection="1">
      <alignment horizontal="center" vertical="center"/>
    </xf>
    <xf numFmtId="0" fontId="3" fillId="3" borderId="4" xfId="0" applyFont="1" applyFill="1" applyBorder="1" applyAlignment="1" applyProtection="1">
      <alignment horizontal="center" vertical="center"/>
    </xf>
    <xf numFmtId="0" fontId="3" fillId="3" borderId="6" xfId="0" applyFont="1" applyFill="1" applyBorder="1" applyAlignment="1" applyProtection="1">
      <alignment horizontal="center" vertical="center"/>
    </xf>
    <xf numFmtId="0" fontId="3" fillId="0" borderId="14" xfId="0" applyFont="1" applyBorder="1" applyAlignment="1" applyProtection="1">
      <alignment horizontal="left" vertical="center"/>
    </xf>
    <xf numFmtId="0" fontId="3" fillId="0" borderId="8" xfId="0" applyFont="1" applyBorder="1" applyAlignment="1" applyProtection="1">
      <alignment horizontal="left" vertical="center"/>
    </xf>
    <xf numFmtId="0" fontId="3" fillId="0" borderId="10" xfId="0" applyFont="1" applyBorder="1" applyAlignment="1" applyProtection="1">
      <alignment horizontal="left" vertical="center"/>
    </xf>
    <xf numFmtId="0" fontId="3" fillId="3" borderId="14" xfId="0" applyFont="1" applyFill="1" applyBorder="1" applyAlignment="1" applyProtection="1">
      <alignment horizontal="center" vertical="center"/>
    </xf>
    <xf numFmtId="0" fontId="3" fillId="3" borderId="8" xfId="0" applyFont="1" applyFill="1" applyBorder="1" applyAlignment="1" applyProtection="1">
      <alignment horizontal="center" vertical="center"/>
    </xf>
    <xf numFmtId="0" fontId="3" fillId="3" borderId="10" xfId="0" applyFont="1" applyFill="1" applyBorder="1" applyAlignment="1" applyProtection="1">
      <alignment horizontal="center" vertical="center"/>
    </xf>
    <xf numFmtId="38" fontId="3" fillId="0" borderId="29" xfId="0" applyNumberFormat="1" applyFont="1" applyBorder="1" applyAlignment="1" applyProtection="1">
      <alignment horizontal="right" vertical="center"/>
    </xf>
    <xf numFmtId="38" fontId="3" fillId="0" borderId="30" xfId="0" applyNumberFormat="1" applyFont="1" applyBorder="1" applyAlignment="1" applyProtection="1">
      <alignment horizontal="right" vertical="center"/>
    </xf>
    <xf numFmtId="0" fontId="20" fillId="0" borderId="24" xfId="0" applyFont="1" applyBorder="1" applyProtection="1">
      <alignment vertical="center"/>
    </xf>
    <xf numFmtId="0" fontId="3" fillId="0" borderId="27" xfId="0" applyFont="1" applyBorder="1" applyAlignment="1" applyProtection="1">
      <alignment horizontal="left" vertical="center"/>
    </xf>
    <xf numFmtId="0" fontId="3" fillId="0" borderId="26" xfId="0" applyFont="1" applyBorder="1" applyAlignment="1" applyProtection="1">
      <alignment horizontal="left" vertical="center"/>
    </xf>
    <xf numFmtId="0" fontId="3" fillId="0" borderId="28" xfId="0" applyFont="1" applyBorder="1" applyAlignment="1" applyProtection="1">
      <alignment horizontal="left" vertical="center"/>
    </xf>
    <xf numFmtId="0" fontId="20" fillId="0" borderId="10" xfId="0" applyFont="1" applyBorder="1" applyProtection="1">
      <alignment vertical="center"/>
    </xf>
    <xf numFmtId="0" fontId="3" fillId="0" borderId="20" xfId="0" applyFont="1" applyBorder="1" applyAlignment="1" applyProtection="1">
      <alignment horizontal="left" vertical="top"/>
    </xf>
    <xf numFmtId="0" fontId="3" fillId="0" borderId="16" xfId="0" applyFont="1" applyBorder="1" applyAlignment="1" applyProtection="1">
      <alignment horizontal="left" vertical="top"/>
    </xf>
    <xf numFmtId="0" fontId="3" fillId="0" borderId="17" xfId="0" applyFont="1" applyBorder="1" applyAlignment="1" applyProtection="1">
      <alignment horizontal="left" vertical="top"/>
    </xf>
    <xf numFmtId="0" fontId="20" fillId="0" borderId="17" xfId="0" applyFont="1" applyBorder="1" applyProtection="1">
      <alignment vertical="center"/>
    </xf>
    <xf numFmtId="0" fontId="3" fillId="0" borderId="0" xfId="0" applyFont="1" applyAlignment="1" applyProtection="1">
      <alignment horizontal="left" vertical="top"/>
    </xf>
    <xf numFmtId="177" fontId="3" fillId="0" borderId="13" xfId="1" applyNumberFormat="1" applyFont="1" applyBorder="1" applyAlignment="1" applyProtection="1">
      <alignment horizontal="left" vertical="center"/>
    </xf>
    <xf numFmtId="177" fontId="3" fillId="0" borderId="4" xfId="1" applyNumberFormat="1" applyFont="1" applyBorder="1" applyAlignment="1" applyProtection="1">
      <alignment horizontal="left" vertical="center"/>
    </xf>
    <xf numFmtId="177" fontId="3" fillId="0" borderId="6" xfId="1" applyNumberFormat="1" applyFont="1" applyBorder="1" applyAlignment="1" applyProtection="1">
      <alignment horizontal="left" vertical="center"/>
    </xf>
    <xf numFmtId="177" fontId="3" fillId="0" borderId="14" xfId="1" applyNumberFormat="1" applyFont="1" applyBorder="1" applyAlignment="1" applyProtection="1">
      <alignment horizontal="left" vertical="center"/>
    </xf>
    <xf numFmtId="177" fontId="3" fillId="0" borderId="8" xfId="1" applyNumberFormat="1" applyFont="1" applyBorder="1" applyAlignment="1" applyProtection="1">
      <alignment horizontal="left" vertical="center"/>
    </xf>
    <xf numFmtId="177" fontId="3" fillId="0" borderId="10" xfId="1" applyNumberFormat="1" applyFont="1" applyBorder="1" applyAlignment="1" applyProtection="1">
      <alignment horizontal="left" vertical="center"/>
    </xf>
    <xf numFmtId="181" fontId="3" fillId="0" borderId="14" xfId="1" applyNumberFormat="1" applyFont="1" applyBorder="1" applyAlignment="1" applyProtection="1">
      <alignment horizontal="left" vertical="center"/>
    </xf>
    <xf numFmtId="181" fontId="3" fillId="0" borderId="8" xfId="1" applyNumberFormat="1" applyFont="1" applyBorder="1" applyAlignment="1" applyProtection="1">
      <alignment horizontal="left" vertical="center"/>
    </xf>
    <xf numFmtId="181" fontId="3" fillId="0" borderId="10" xfId="1" applyNumberFormat="1" applyFont="1" applyBorder="1" applyAlignment="1" applyProtection="1">
      <alignment horizontal="left" vertical="center"/>
    </xf>
    <xf numFmtId="38" fontId="3" fillId="0" borderId="14" xfId="1" applyNumberFormat="1" applyFont="1" applyBorder="1" applyAlignment="1" applyProtection="1">
      <alignment horizontal="right" vertical="center"/>
    </xf>
    <xf numFmtId="181" fontId="3" fillId="0" borderId="8" xfId="1" applyNumberFormat="1" applyFont="1" applyBorder="1" applyAlignment="1" applyProtection="1">
      <alignment horizontal="right" vertical="center"/>
    </xf>
    <xf numFmtId="181" fontId="3" fillId="0" borderId="10" xfId="1" applyNumberFormat="1" applyFont="1" applyBorder="1" applyAlignment="1" applyProtection="1">
      <alignment horizontal="right" vertical="center"/>
    </xf>
    <xf numFmtId="177" fontId="13" fillId="0" borderId="15" xfId="1" applyNumberFormat="1" applyFont="1" applyBorder="1" applyAlignment="1" applyProtection="1">
      <alignment horizontal="left" vertical="center"/>
    </xf>
    <xf numFmtId="177" fontId="3" fillId="0" borderId="11" xfId="1" applyNumberFormat="1" applyFont="1" applyBorder="1" applyAlignment="1" applyProtection="1">
      <alignment horizontal="left" vertical="center"/>
    </xf>
    <xf numFmtId="177" fontId="3" fillId="0" borderId="12" xfId="1" applyNumberFormat="1" applyFont="1" applyBorder="1" applyAlignment="1" applyProtection="1">
      <alignment horizontal="left" vertical="center"/>
    </xf>
    <xf numFmtId="0" fontId="16" fillId="0" borderId="0" xfId="0" applyFont="1" applyAlignment="1" applyProtection="1">
      <alignment horizontal="left" vertical="top"/>
    </xf>
    <xf numFmtId="177" fontId="3" fillId="0" borderId="0" xfId="1" applyNumberFormat="1" applyFont="1" applyAlignment="1" applyProtection="1">
      <alignment vertical="top"/>
    </xf>
    <xf numFmtId="177" fontId="3" fillId="0" borderId="0" xfId="1" applyNumberFormat="1" applyFont="1" applyProtection="1">
      <alignment vertical="center"/>
    </xf>
    <xf numFmtId="181" fontId="3" fillId="0" borderId="0" xfId="1" applyNumberFormat="1" applyFont="1" applyProtection="1">
      <alignment vertical="center"/>
    </xf>
    <xf numFmtId="0" fontId="19" fillId="0" borderId="0" xfId="0" applyFont="1" applyAlignment="1" applyProtection="1">
      <alignment horizontal="left" vertical="top" wrapText="1"/>
    </xf>
    <xf numFmtId="176" fontId="14" fillId="0" borderId="16" xfId="0" applyNumberFormat="1" applyFont="1" applyBorder="1" applyAlignment="1" applyProtection="1">
      <alignment vertical="top"/>
    </xf>
    <xf numFmtId="176" fontId="14" fillId="0" borderId="0" xfId="0" applyNumberFormat="1" applyFont="1" applyAlignment="1" applyProtection="1">
      <alignment vertical="top"/>
    </xf>
    <xf numFmtId="176" fontId="3" fillId="0" borderId="0" xfId="0" applyNumberFormat="1" applyFont="1" applyProtection="1">
      <alignment vertical="center"/>
    </xf>
    <xf numFmtId="177" fontId="3" fillId="0" borderId="0" xfId="0" applyNumberFormat="1" applyFont="1" applyProtection="1">
      <alignment vertical="center"/>
    </xf>
    <xf numFmtId="0" fontId="15" fillId="0" borderId="20" xfId="0" applyFont="1" applyBorder="1" applyProtection="1">
      <alignment vertical="center"/>
    </xf>
    <xf numFmtId="176" fontId="3" fillId="0" borderId="0" xfId="2" applyNumberFormat="1" applyFont="1" applyProtection="1">
      <alignment vertical="center"/>
    </xf>
    <xf numFmtId="181" fontId="3" fillId="0" borderId="0" xfId="2" applyNumberFormat="1" applyFont="1" applyProtection="1">
      <alignment vertical="center"/>
    </xf>
    <xf numFmtId="181" fontId="3" fillId="0" borderId="19" xfId="0" applyNumberFormat="1" applyFont="1" applyBorder="1" applyProtection="1">
      <alignment vertical="center"/>
    </xf>
    <xf numFmtId="49" fontId="3" fillId="0" borderId="0" xfId="0" applyNumberFormat="1" applyFont="1" applyAlignment="1" applyProtection="1">
      <alignment horizontal="right" vertical="center"/>
    </xf>
    <xf numFmtId="0" fontId="13" fillId="0" borderId="0" xfId="0" applyFont="1" applyAlignment="1" applyProtection="1">
      <alignment horizontal="left" vertical="center"/>
    </xf>
    <xf numFmtId="49" fontId="19" fillId="0" borderId="0" xfId="0" applyNumberFormat="1" applyFont="1" applyAlignment="1" applyProtection="1">
      <alignment horizontal="left" vertical="top"/>
    </xf>
    <xf numFmtId="0" fontId="16" fillId="0" borderId="0" xfId="0" applyFont="1" applyAlignment="1" applyProtection="1">
      <alignment horizontal="left" vertical="center" wrapText="1"/>
    </xf>
    <xf numFmtId="0" fontId="3" fillId="0" borderId="18" xfId="0" applyFont="1" applyBorder="1" applyProtection="1">
      <alignment vertical="center"/>
    </xf>
    <xf numFmtId="0" fontId="3" fillId="0" borderId="19" xfId="0" applyFont="1" applyBorder="1" applyProtection="1">
      <alignment vertical="center"/>
    </xf>
    <xf numFmtId="0" fontId="3" fillId="0" borderId="41" xfId="0" applyFont="1" applyBorder="1" applyProtection="1">
      <alignment vertical="center"/>
    </xf>
    <xf numFmtId="49" fontId="3" fillId="0" borderId="33" xfId="0" applyNumberFormat="1" applyFont="1" applyBorder="1" applyAlignment="1" applyProtection="1">
      <alignment horizontal="center" vertical="center"/>
    </xf>
    <xf numFmtId="49" fontId="3" fillId="0" borderId="41" xfId="0" applyNumberFormat="1" applyFont="1" applyBorder="1" applyAlignment="1" applyProtection="1">
      <alignment horizontal="center" vertical="center"/>
    </xf>
    <xf numFmtId="49" fontId="3" fillId="0" borderId="33" xfId="0" applyNumberFormat="1" applyFont="1" applyBorder="1" applyAlignment="1" applyProtection="1">
      <alignment vertical="center" wrapText="1"/>
    </xf>
    <xf numFmtId="49" fontId="3" fillId="0" borderId="41" xfId="0" applyNumberFormat="1" applyFont="1" applyBorder="1" applyAlignment="1" applyProtection="1">
      <alignment vertical="center" wrapText="1"/>
    </xf>
    <xf numFmtId="49" fontId="3" fillId="0" borderId="34" xfId="0" applyNumberFormat="1" applyFont="1" applyBorder="1" applyAlignment="1" applyProtection="1">
      <alignment horizontal="center" vertical="center" wrapText="1"/>
    </xf>
    <xf numFmtId="38" fontId="3" fillId="0" borderId="3" xfId="0" applyNumberFormat="1" applyFont="1" applyBorder="1" applyAlignment="1" applyProtection="1">
      <alignment horizontal="center" vertical="center" wrapText="1"/>
    </xf>
    <xf numFmtId="38" fontId="3" fillId="0" borderId="4" xfId="0" applyNumberFormat="1" applyFont="1" applyBorder="1" applyAlignment="1" applyProtection="1">
      <alignment horizontal="center" vertical="center" wrapText="1"/>
    </xf>
    <xf numFmtId="38" fontId="3" fillId="0" borderId="5" xfId="0" applyNumberFormat="1" applyFont="1" applyBorder="1" applyAlignment="1" applyProtection="1">
      <alignment horizontal="center" vertical="center" wrapText="1"/>
    </xf>
    <xf numFmtId="0" fontId="3" fillId="0" borderId="3" xfId="2" applyFont="1" applyBorder="1" applyAlignment="1" applyProtection="1">
      <alignment horizontal="center" vertical="center" wrapText="1"/>
    </xf>
    <xf numFmtId="0" fontId="3" fillId="0" borderId="4" xfId="2" applyFont="1" applyBorder="1" applyAlignment="1" applyProtection="1">
      <alignment horizontal="center" vertical="center" wrapText="1"/>
    </xf>
    <xf numFmtId="0" fontId="3" fillId="0" borderId="6" xfId="2" applyFont="1" applyBorder="1" applyAlignment="1" applyProtection="1">
      <alignment horizontal="center" vertical="center" wrapText="1"/>
    </xf>
    <xf numFmtId="0" fontId="3" fillId="0" borderId="20" xfId="0" applyFont="1" applyBorder="1" applyProtection="1">
      <alignment vertical="center"/>
    </xf>
    <xf numFmtId="0" fontId="3" fillId="0" borderId="16" xfId="0" applyFont="1" applyBorder="1" applyProtection="1">
      <alignment vertical="center"/>
    </xf>
    <xf numFmtId="0" fontId="3" fillId="0" borderId="43" xfId="0" applyFont="1" applyBorder="1" applyProtection="1">
      <alignment vertical="center"/>
    </xf>
    <xf numFmtId="49" fontId="3" fillId="0" borderId="42" xfId="0" applyNumberFormat="1" applyFont="1" applyBorder="1" applyAlignment="1" applyProtection="1">
      <alignment horizontal="center" vertical="center"/>
    </xf>
    <xf numFmtId="49" fontId="3" fillId="0" borderId="43" xfId="0" applyNumberFormat="1" applyFont="1" applyBorder="1" applyAlignment="1" applyProtection="1">
      <alignment horizontal="center" vertical="center"/>
    </xf>
    <xf numFmtId="49" fontId="3" fillId="0" borderId="42" xfId="0" applyNumberFormat="1" applyFont="1" applyBorder="1" applyAlignment="1" applyProtection="1">
      <alignment vertical="center" wrapText="1"/>
    </xf>
    <xf numFmtId="49" fontId="3" fillId="0" borderId="43" xfId="0" applyNumberFormat="1" applyFont="1" applyBorder="1" applyAlignment="1" applyProtection="1">
      <alignment vertical="center" wrapText="1"/>
    </xf>
    <xf numFmtId="49" fontId="3" fillId="0" borderId="44" xfId="0" applyNumberFormat="1" applyFont="1" applyBorder="1" applyAlignment="1" applyProtection="1">
      <alignment horizontal="center" vertical="center" wrapText="1"/>
    </xf>
    <xf numFmtId="38" fontId="3" fillId="0" borderId="31" xfId="0" applyNumberFormat="1" applyFont="1" applyBorder="1" applyAlignment="1" applyProtection="1">
      <alignment horizontal="center" vertical="center" wrapText="1"/>
    </xf>
    <xf numFmtId="38" fontId="3" fillId="0" borderId="37" xfId="0" applyNumberFormat="1" applyFont="1" applyBorder="1" applyAlignment="1" applyProtection="1">
      <alignment horizontal="center" vertical="center" wrapText="1"/>
    </xf>
    <xf numFmtId="0" fontId="3" fillId="0" borderId="44" xfId="2" applyFont="1" applyBorder="1" applyAlignment="1" applyProtection="1">
      <alignment horizontal="center" vertical="center" wrapText="1"/>
    </xf>
    <xf numFmtId="0" fontId="3" fillId="0" borderId="44" xfId="2" applyFont="1" applyBorder="1" applyAlignment="1" applyProtection="1">
      <alignment horizontal="center" vertical="center"/>
    </xf>
    <xf numFmtId="0" fontId="3" fillId="0" borderId="45" xfId="2" applyFont="1" applyBorder="1" applyAlignment="1" applyProtection="1">
      <alignment horizontal="center" vertical="center"/>
    </xf>
    <xf numFmtId="49" fontId="3" fillId="0" borderId="25" xfId="0" applyNumberFormat="1" applyFont="1" applyBorder="1" applyAlignment="1" applyProtection="1">
      <alignment horizontal="center" vertical="center"/>
    </xf>
    <xf numFmtId="0" fontId="3" fillId="0" borderId="3" xfId="2" applyFont="1" applyBorder="1" applyProtection="1">
      <alignment vertical="center"/>
    </xf>
    <xf numFmtId="0" fontId="3" fillId="0" borderId="4" xfId="2" applyFont="1" applyBorder="1" applyProtection="1">
      <alignment vertical="center"/>
    </xf>
    <xf numFmtId="0" fontId="3" fillId="0" borderId="5" xfId="2" applyFont="1" applyBorder="1" applyProtection="1">
      <alignment vertical="center"/>
    </xf>
    <xf numFmtId="49" fontId="3" fillId="0" borderId="14" xfId="0" applyNumberFormat="1" applyFont="1" applyBorder="1" applyAlignment="1" applyProtection="1">
      <alignment horizontal="center" vertical="center"/>
    </xf>
    <xf numFmtId="0" fontId="3" fillId="0" borderId="7" xfId="2" applyFont="1" applyBorder="1" applyProtection="1">
      <alignment vertical="center"/>
    </xf>
    <xf numFmtId="0" fontId="3" fillId="0" borderId="8" xfId="2" applyFont="1" applyBorder="1" applyProtection="1">
      <alignment vertical="center"/>
    </xf>
    <xf numFmtId="0" fontId="3" fillId="0" borderId="9" xfId="2" applyFont="1" applyBorder="1" applyProtection="1">
      <alignment vertical="center"/>
    </xf>
    <xf numFmtId="49" fontId="3" fillId="0" borderId="15" xfId="0" applyNumberFormat="1" applyFont="1" applyBorder="1" applyAlignment="1" applyProtection="1">
      <alignment horizontal="center" vertical="center"/>
    </xf>
    <xf numFmtId="0" fontId="3" fillId="0" borderId="31" xfId="2" applyFont="1" applyBorder="1" applyProtection="1">
      <alignment vertical="center"/>
    </xf>
    <xf numFmtId="0" fontId="3" fillId="0" borderId="11" xfId="2" applyFont="1" applyBorder="1" applyProtection="1">
      <alignment vertical="center"/>
    </xf>
    <xf numFmtId="0" fontId="3" fillId="0" borderId="32" xfId="2" applyFont="1" applyBorder="1" applyProtection="1">
      <alignment vertical="center"/>
    </xf>
    <xf numFmtId="0" fontId="13" fillId="3" borderId="32" xfId="1" applyFont="1" applyFill="1" applyBorder="1" applyAlignment="1" applyProtection="1">
      <alignment horizontal="left" vertical="center"/>
    </xf>
    <xf numFmtId="49" fontId="14" fillId="0" borderId="19" xfId="8" applyNumberFormat="1" applyFont="1" applyBorder="1" applyAlignment="1" applyProtection="1">
      <alignment horizontal="left" vertical="center" wrapText="1"/>
    </xf>
    <xf numFmtId="176" fontId="3" fillId="0" borderId="16" xfId="0" applyNumberFormat="1" applyFont="1" applyBorder="1" applyProtection="1">
      <alignment vertical="center"/>
    </xf>
    <xf numFmtId="49" fontId="3" fillId="0" borderId="20" xfId="2" applyNumberFormat="1" applyFont="1" applyBorder="1" applyProtection="1">
      <alignment vertical="center"/>
    </xf>
    <xf numFmtId="176" fontId="3" fillId="0" borderId="16" xfId="2" applyNumberFormat="1" applyFont="1" applyBorder="1" applyProtection="1">
      <alignment vertical="center"/>
    </xf>
    <xf numFmtId="0" fontId="15" fillId="0" borderId="22" xfId="0" applyFont="1" applyBorder="1" applyAlignment="1" applyProtection="1">
      <alignment horizontal="left" vertical="center" indent="1"/>
    </xf>
    <xf numFmtId="0" fontId="15" fillId="0" borderId="0" xfId="0" applyFont="1" applyAlignment="1" applyProtection="1">
      <alignment horizontal="left" vertical="center" indent="1"/>
    </xf>
    <xf numFmtId="0" fontId="3" fillId="0" borderId="19" xfId="2" applyFont="1" applyBorder="1" applyProtection="1">
      <alignment vertical="center"/>
    </xf>
    <xf numFmtId="0" fontId="3" fillId="0" borderId="21" xfId="2" applyFont="1" applyBorder="1" applyProtection="1">
      <alignment vertical="center"/>
    </xf>
    <xf numFmtId="0" fontId="22" fillId="0" borderId="0" xfId="2" applyFont="1" applyProtection="1">
      <alignment vertical="center"/>
    </xf>
    <xf numFmtId="0" fontId="3" fillId="0" borderId="18" xfId="2" applyFont="1" applyBorder="1" applyProtection="1">
      <alignment vertical="center"/>
    </xf>
    <xf numFmtId="0" fontId="3" fillId="0" borderId="19" xfId="2" applyFont="1" applyBorder="1" applyProtection="1">
      <alignment vertical="center"/>
    </xf>
    <xf numFmtId="0" fontId="3" fillId="0" borderId="3" xfId="2" applyFont="1" applyBorder="1" applyAlignment="1" applyProtection="1">
      <alignment horizontal="center" vertical="center"/>
    </xf>
    <xf numFmtId="0" fontId="3" fillId="0" borderId="6" xfId="2" applyFont="1" applyBorder="1" applyAlignment="1" applyProtection="1">
      <alignment horizontal="center" vertical="center"/>
    </xf>
    <xf numFmtId="0" fontId="3" fillId="0" borderId="20" xfId="2" applyFont="1" applyBorder="1" applyProtection="1">
      <alignment vertical="center"/>
    </xf>
    <xf numFmtId="0" fontId="3" fillId="0" borderId="16" xfId="2" applyFont="1" applyBorder="1" applyProtection="1">
      <alignment vertical="center"/>
    </xf>
    <xf numFmtId="0" fontId="3" fillId="0" borderId="31" xfId="2" applyFont="1" applyBorder="1" applyAlignment="1" applyProtection="1">
      <alignment horizontal="center" vertical="center"/>
    </xf>
    <xf numFmtId="0" fontId="3" fillId="0" borderId="40" xfId="2" applyFont="1" applyBorder="1" applyAlignment="1" applyProtection="1">
      <alignment horizontal="center" vertical="center"/>
    </xf>
    <xf numFmtId="0" fontId="3" fillId="0" borderId="13" xfId="2" applyFont="1" applyBorder="1" applyProtection="1">
      <alignment vertical="center"/>
    </xf>
    <xf numFmtId="0" fontId="3" fillId="0" borderId="4" xfId="2" applyFont="1" applyBorder="1" applyProtection="1">
      <alignment vertical="center"/>
    </xf>
    <xf numFmtId="0" fontId="3" fillId="0" borderId="14" xfId="2" applyFont="1" applyBorder="1" applyProtection="1">
      <alignment vertical="center"/>
    </xf>
    <xf numFmtId="0" fontId="3" fillId="0" borderId="8" xfId="2" applyFont="1" applyBorder="1" applyProtection="1">
      <alignment vertical="center"/>
    </xf>
    <xf numFmtId="0" fontId="3" fillId="0" borderId="14" xfId="2" applyFont="1" applyBorder="1" applyAlignment="1" applyProtection="1">
      <alignment vertical="center" wrapText="1"/>
    </xf>
    <xf numFmtId="0" fontId="3" fillId="0" borderId="15" xfId="2" applyFont="1" applyBorder="1" applyAlignment="1" applyProtection="1">
      <alignment vertical="center" wrapText="1"/>
    </xf>
    <xf numFmtId="0" fontId="3" fillId="0" borderId="11" xfId="2" applyFont="1" applyBorder="1" applyProtection="1">
      <alignment vertical="center"/>
    </xf>
    <xf numFmtId="0" fontId="22" fillId="0" borderId="0" xfId="2" applyFont="1" applyAlignment="1" applyProtection="1">
      <alignment vertical="top"/>
    </xf>
    <xf numFmtId="0" fontId="6" fillId="0" borderId="0" xfId="1" applyNumberFormat="1" applyFont="1" applyAlignment="1" applyProtection="1">
      <alignment horizontal="right" vertical="top"/>
    </xf>
    <xf numFmtId="0" fontId="3" fillId="0" borderId="0" xfId="6" applyNumberFormat="1" applyFont="1" applyProtection="1">
      <alignment vertical="center"/>
    </xf>
    <xf numFmtId="0" fontId="3" fillId="0" borderId="0" xfId="1" applyNumberFormat="1" applyFont="1" applyProtection="1">
      <alignment vertical="center"/>
    </xf>
    <xf numFmtId="0" fontId="3" fillId="0" borderId="0" xfId="1" applyNumberFormat="1" applyFont="1" applyAlignment="1" applyProtection="1">
      <alignment horizontal="left" vertical="center"/>
    </xf>
    <xf numFmtId="0" fontId="13" fillId="3" borderId="31" xfId="1" applyNumberFormat="1" applyFont="1" applyFill="1" applyBorder="1" applyAlignment="1" applyProtection="1">
      <alignment horizontal="left" vertical="center"/>
    </xf>
    <xf numFmtId="0" fontId="13" fillId="3" borderId="37" xfId="1" applyNumberFormat="1" applyFont="1" applyFill="1" applyBorder="1" applyAlignment="1" applyProtection="1">
      <alignment horizontal="left" vertical="center"/>
    </xf>
  </cellXfs>
  <cellStyles count="9">
    <cellStyle name="桁区切り 2" xfId="4" xr:uid="{00000000-0005-0000-0000-000001000000}"/>
    <cellStyle name="桁区切り 3" xfId="7" xr:uid="{00000000-0005-0000-0000-000002000000}"/>
    <cellStyle name="標準" xfId="0" builtinId="0"/>
    <cellStyle name="標準 2" xfId="8" xr:uid="{445A0C97-A899-4B81-9C6B-1BCED0832BC5}"/>
    <cellStyle name="標準 3 3" xfId="3" xr:uid="{00000000-0005-0000-0000-000004000000}"/>
    <cellStyle name="標準 5" xfId="2" xr:uid="{00000000-0005-0000-0000-000005000000}"/>
    <cellStyle name="標準 5 2" xfId="1" xr:uid="{00000000-0005-0000-0000-000006000000}"/>
    <cellStyle name="標準 5 2 2" xfId="6" xr:uid="{00000000-0005-0000-0000-000007000000}"/>
    <cellStyle name="標準 9" xfId="5" xr:uid="{00000000-0005-0000-0000-000008000000}"/>
  </cellStyles>
  <dxfs count="479">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ECFF"/>
      <rgbColor rgb="00C6E0B4"/>
      <rgbColor rgb="00FFFF99"/>
      <rgbColor rgb="0099CCFF"/>
      <rgbColor rgb="00FF99CC"/>
      <rgbColor rgb="00CC99FF"/>
      <rgbColor rgb="00FFE699"/>
      <rgbColor rgb="000070C0"/>
      <rgbColor rgb="0033CCCC"/>
      <rgbColor rgb="0099CC00"/>
      <rgbColor rgb="00FFCC00"/>
      <rgbColor rgb="00FF9900"/>
      <rgbColor rgb="00FF6600"/>
      <rgbColor rgb="00666699"/>
      <rgbColor rgb="00A6A6A6"/>
      <rgbColor rgb="00003366"/>
      <rgbColor rgb="00339966"/>
      <rgbColor rgb="00003300"/>
      <rgbColor rgb="00333300"/>
      <rgbColor rgb="00993300"/>
      <rgbColor rgb="00993366"/>
      <rgbColor rgb="00333399"/>
      <rgbColor rgb="00333333"/>
    </indexedColors>
    <mruColors>
      <color rgb="FFFF0000"/>
      <color rgb="FFCCEDFC"/>
      <color rgb="FFFFEDFC"/>
      <color rgb="FFEEAAFC"/>
      <color rgb="FF000000"/>
      <color rgb="FFA6A6A6"/>
      <color rgb="FFE2EFDA"/>
      <color rgb="FFFFE699"/>
      <color rgb="FFC6E0B4"/>
      <color rgb="FF007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outlinePr summaryBelow="0"/>
    <pageSetUpPr fitToPage="1"/>
  </sheetPr>
  <dimension ref="A1:AA299"/>
  <sheetViews>
    <sheetView showGridLines="0" tabSelected="1" topLeftCell="B1" zoomScaleNormal="100" workbookViewId="0">
      <selection activeCell="B1" sqref="B1"/>
    </sheetView>
  </sheetViews>
  <sheetFormatPr defaultRowHeight="13.5" x14ac:dyDescent="0.15"/>
  <cols>
    <col min="1" max="1" width="10.375" style="75" hidden="1" customWidth="1"/>
    <col min="2" max="3" width="1.625" style="75" customWidth="1"/>
    <col min="4" max="4" width="6.125" style="75" customWidth="1"/>
    <col min="5" max="5" width="5.625" style="75" customWidth="1"/>
    <col min="6" max="6" width="6.625" style="75" customWidth="1"/>
    <col min="7" max="7" width="6.125" style="75" customWidth="1"/>
    <col min="8" max="8" width="2.625" style="75" customWidth="1"/>
    <col min="9" max="9" width="1.625" style="75" customWidth="1"/>
    <col min="10" max="10" width="8.625" style="75" customWidth="1"/>
    <col min="11" max="11" width="4.125" style="75" customWidth="1"/>
    <col min="12" max="13" width="3.625" style="75" customWidth="1"/>
    <col min="14" max="14" width="4.75" style="75" customWidth="1"/>
    <col min="15" max="15" width="6.625" style="75" customWidth="1"/>
    <col min="16" max="16" width="7.625" style="75" customWidth="1"/>
    <col min="17" max="18" width="13.625" style="75" customWidth="1"/>
    <col min="19" max="19" width="12.125" style="75" customWidth="1"/>
    <col min="20" max="25" width="7.625" style="75" customWidth="1"/>
    <col min="26" max="26" width="2.625" style="75" customWidth="1"/>
    <col min="27" max="27" width="3.625" style="75" customWidth="1"/>
    <col min="28" max="16384" width="9" style="75"/>
  </cols>
  <sheetData>
    <row r="1" spans="1:27" ht="30" customHeight="1" x14ac:dyDescent="0.15">
      <c r="A1" s="303" t="s">
        <v>248</v>
      </c>
      <c r="B1" s="73"/>
      <c r="C1" s="74" t="s">
        <v>200</v>
      </c>
      <c r="D1" s="74"/>
      <c r="Q1" s="76"/>
      <c r="R1" s="76"/>
      <c r="T1" s="77"/>
      <c r="U1" s="77"/>
      <c r="V1" s="77"/>
      <c r="W1" s="302" t="s">
        <v>265</v>
      </c>
      <c r="X1" s="78"/>
      <c r="Y1" s="78"/>
      <c r="Z1" s="78"/>
      <c r="AA1" s="76"/>
    </row>
    <row r="2" spans="1:27" ht="15" hidden="1" customHeight="1" x14ac:dyDescent="0.15">
      <c r="A2" s="303" t="s">
        <v>249</v>
      </c>
      <c r="B2" s="73"/>
      <c r="C2" s="79"/>
      <c r="D2" s="79"/>
      <c r="AA2" s="76"/>
    </row>
    <row r="3" spans="1:27" ht="30" customHeight="1" x14ac:dyDescent="0.15">
      <c r="A3" s="304" t="s">
        <v>266</v>
      </c>
      <c r="B3" s="80"/>
      <c r="C3" s="75" t="s">
        <v>259</v>
      </c>
      <c r="AA3" s="76"/>
    </row>
    <row r="4" spans="1:27" ht="5.25" customHeight="1" x14ac:dyDescent="0.15">
      <c r="A4" s="80"/>
      <c r="B4" s="80"/>
      <c r="C4" s="81"/>
      <c r="D4" s="82"/>
      <c r="E4" s="82"/>
      <c r="F4" s="82"/>
      <c r="G4" s="82"/>
      <c r="H4" s="82"/>
      <c r="I4" s="82"/>
      <c r="J4" s="82"/>
      <c r="K4" s="82"/>
      <c r="L4" s="82"/>
      <c r="M4" s="82"/>
      <c r="N4" s="82"/>
      <c r="O4" s="82"/>
      <c r="P4" s="82"/>
      <c r="Q4" s="82"/>
      <c r="R4" s="82"/>
      <c r="S4" s="82"/>
      <c r="T4" s="82"/>
      <c r="U4" s="82"/>
      <c r="V4" s="82"/>
      <c r="W4" s="82"/>
      <c r="X4" s="82"/>
      <c r="Y4" s="82"/>
      <c r="Z4" s="83"/>
    </row>
    <row r="5" spans="1:27" ht="15" customHeight="1" x14ac:dyDescent="0.15">
      <c r="A5" s="80"/>
      <c r="B5" s="84"/>
      <c r="C5" s="85" t="s">
        <v>260</v>
      </c>
      <c r="D5" s="86"/>
      <c r="E5" s="86"/>
      <c r="F5" s="86"/>
      <c r="G5" s="86"/>
      <c r="H5" s="86"/>
      <c r="I5" s="86"/>
      <c r="J5" s="86"/>
      <c r="K5" s="86"/>
      <c r="L5" s="86"/>
      <c r="M5" s="86"/>
      <c r="N5" s="86"/>
      <c r="O5" s="86"/>
      <c r="P5" s="86"/>
      <c r="Q5" s="86"/>
      <c r="R5" s="86"/>
      <c r="S5" s="86"/>
      <c r="T5" s="86"/>
      <c r="U5" s="86"/>
      <c r="V5" s="86"/>
      <c r="W5" s="86"/>
      <c r="X5" s="86"/>
      <c r="Y5" s="86"/>
      <c r="Z5" s="87"/>
    </row>
    <row r="6" spans="1:27" ht="15" customHeight="1" x14ac:dyDescent="0.15">
      <c r="A6" s="80"/>
      <c r="B6" s="80"/>
      <c r="C6" s="85" t="s">
        <v>12</v>
      </c>
      <c r="D6" s="86"/>
      <c r="E6" s="86"/>
      <c r="F6" s="86"/>
      <c r="G6" s="86"/>
      <c r="H6" s="86"/>
      <c r="I6" s="86"/>
      <c r="J6" s="86"/>
      <c r="K6" s="86"/>
      <c r="L6" s="86"/>
      <c r="M6" s="86"/>
      <c r="N6" s="86"/>
      <c r="O6" s="86"/>
      <c r="P6" s="86"/>
      <c r="Q6" s="86"/>
      <c r="R6" s="86"/>
      <c r="S6" s="86"/>
      <c r="T6" s="86"/>
      <c r="U6" s="86"/>
      <c r="V6" s="86"/>
      <c r="W6" s="86"/>
      <c r="X6" s="86"/>
      <c r="Y6" s="86"/>
      <c r="Z6" s="87"/>
    </row>
    <row r="7" spans="1:27" ht="15" customHeight="1" x14ac:dyDescent="0.15">
      <c r="A7" s="80"/>
      <c r="B7" s="80"/>
      <c r="C7" s="85" t="s">
        <v>13</v>
      </c>
      <c r="D7" s="86"/>
      <c r="E7" s="86"/>
      <c r="F7" s="86"/>
      <c r="G7" s="86"/>
      <c r="H7" s="86"/>
      <c r="I7" s="86"/>
      <c r="J7" s="86"/>
      <c r="K7" s="86"/>
      <c r="L7" s="86"/>
      <c r="M7" s="86"/>
      <c r="N7" s="86"/>
      <c r="O7" s="86"/>
      <c r="P7" s="86"/>
      <c r="Q7" s="86"/>
      <c r="R7" s="86"/>
      <c r="S7" s="86"/>
      <c r="T7" s="86"/>
      <c r="U7" s="86"/>
      <c r="V7" s="86"/>
      <c r="W7" s="86"/>
      <c r="X7" s="86"/>
      <c r="Y7" s="86"/>
      <c r="Z7" s="87"/>
    </row>
    <row r="8" spans="1:27" ht="15" hidden="1" customHeight="1" x14ac:dyDescent="0.15">
      <c r="A8" s="80"/>
      <c r="B8" s="80"/>
      <c r="C8" s="85"/>
      <c r="D8" s="86"/>
      <c r="E8" s="86"/>
      <c r="F8" s="86"/>
      <c r="G8" s="86"/>
      <c r="H8" s="86"/>
      <c r="I8" s="86"/>
      <c r="J8" s="86"/>
      <c r="K8" s="86"/>
      <c r="L8" s="86"/>
      <c r="M8" s="86"/>
      <c r="N8" s="86"/>
      <c r="O8" s="86"/>
      <c r="P8" s="86"/>
      <c r="Q8" s="86"/>
      <c r="R8" s="86"/>
      <c r="S8" s="86"/>
      <c r="T8" s="86"/>
      <c r="U8" s="86"/>
      <c r="V8" s="86"/>
      <c r="W8" s="86"/>
      <c r="X8" s="86"/>
      <c r="Y8" s="86"/>
      <c r="Z8" s="87"/>
    </row>
    <row r="9" spans="1:27" ht="5.25" customHeight="1" x14ac:dyDescent="0.15">
      <c r="A9" s="80"/>
      <c r="B9" s="80"/>
      <c r="C9" s="88"/>
      <c r="D9" s="89"/>
      <c r="E9" s="89"/>
      <c r="F9" s="89"/>
      <c r="G9" s="89"/>
      <c r="H9" s="89"/>
      <c r="I9" s="89"/>
      <c r="J9" s="89"/>
      <c r="K9" s="89"/>
      <c r="L9" s="89"/>
      <c r="M9" s="89"/>
      <c r="N9" s="89"/>
      <c r="O9" s="89"/>
      <c r="P9" s="89"/>
      <c r="Q9" s="89"/>
      <c r="R9" s="89"/>
      <c r="S9" s="89"/>
      <c r="T9" s="89"/>
      <c r="U9" s="89"/>
      <c r="V9" s="89"/>
      <c r="W9" s="89"/>
      <c r="X9" s="89"/>
      <c r="Y9" s="89"/>
      <c r="Z9" s="90"/>
    </row>
    <row r="10" spans="1:27" ht="30" customHeight="1" x14ac:dyDescent="0.15">
      <c r="A10" s="80"/>
      <c r="B10" s="80"/>
    </row>
    <row r="11" spans="1:27" ht="15" hidden="1" customHeight="1" x14ac:dyDescent="0.15">
      <c r="A11" s="80"/>
      <c r="B11" s="80"/>
    </row>
    <row r="12" spans="1:27" ht="15" hidden="1" customHeight="1" x14ac:dyDescent="0.15">
      <c r="A12" s="80"/>
      <c r="B12" s="80"/>
    </row>
    <row r="13" spans="1:27" ht="20.100000000000001" customHeight="1" x14ac:dyDescent="0.15">
      <c r="A13" s="80"/>
      <c r="B13" s="80"/>
      <c r="C13" s="91" t="s">
        <v>166</v>
      </c>
      <c r="D13" s="92"/>
      <c r="E13" s="92"/>
      <c r="F13" s="92"/>
      <c r="G13" s="92"/>
      <c r="H13" s="93"/>
    </row>
    <row r="14" spans="1:27" ht="15" customHeight="1" x14ac:dyDescent="0.15">
      <c r="A14" s="80"/>
      <c r="B14" s="80"/>
      <c r="C14" s="94"/>
      <c r="D14" s="95"/>
      <c r="E14" s="95"/>
      <c r="F14" s="95"/>
      <c r="G14" s="95"/>
      <c r="H14" s="95"/>
      <c r="I14" s="96"/>
      <c r="J14" s="96"/>
      <c r="K14" s="96"/>
      <c r="L14" s="96"/>
      <c r="M14" s="96"/>
      <c r="N14" s="96"/>
      <c r="O14" s="96"/>
      <c r="P14" s="96"/>
      <c r="Q14" s="96"/>
      <c r="R14" s="96"/>
      <c r="S14" s="96"/>
      <c r="T14" s="96"/>
      <c r="U14" s="96"/>
      <c r="V14" s="96"/>
      <c r="W14" s="96"/>
      <c r="X14" s="96"/>
      <c r="Y14" s="96"/>
      <c r="Z14" s="97"/>
    </row>
    <row r="15" spans="1:27" ht="15.75" hidden="1" customHeight="1" x14ac:dyDescent="0.15">
      <c r="A15" s="80"/>
      <c r="B15" s="80"/>
      <c r="C15" s="98"/>
      <c r="D15" s="99"/>
      <c r="E15" s="100"/>
      <c r="F15" s="100"/>
      <c r="G15" s="100"/>
      <c r="H15" s="100"/>
      <c r="I15" s="101"/>
      <c r="J15" s="102"/>
      <c r="K15" s="102"/>
      <c r="L15" s="102"/>
      <c r="M15" s="102"/>
      <c r="N15" s="102"/>
      <c r="O15" s="102"/>
      <c r="P15" s="102"/>
      <c r="Q15" s="102"/>
      <c r="R15" s="102"/>
      <c r="S15" s="102"/>
      <c r="T15" s="102"/>
      <c r="U15" s="102"/>
      <c r="V15" s="102"/>
      <c r="W15" s="102"/>
      <c r="X15" s="102"/>
      <c r="Y15" s="102"/>
      <c r="Z15" s="103"/>
    </row>
    <row r="16" spans="1:27" ht="15.75" hidden="1" customHeight="1" x14ac:dyDescent="0.15">
      <c r="A16" s="80"/>
      <c r="B16" s="80"/>
      <c r="C16" s="98"/>
      <c r="D16" s="99"/>
      <c r="E16" s="104"/>
      <c r="F16" s="104"/>
      <c r="G16" s="104"/>
      <c r="H16" s="104"/>
      <c r="I16" s="101"/>
      <c r="J16" s="105"/>
      <c r="K16" s="105"/>
      <c r="L16" s="105"/>
      <c r="M16" s="105"/>
      <c r="N16" s="105"/>
      <c r="O16" s="105"/>
      <c r="P16" s="105"/>
      <c r="Q16" s="105"/>
      <c r="R16" s="105"/>
      <c r="S16" s="105"/>
      <c r="T16" s="105"/>
      <c r="U16" s="105"/>
      <c r="V16" s="105"/>
      <c r="W16" s="105"/>
      <c r="X16" s="105"/>
      <c r="Y16" s="105"/>
      <c r="Z16" s="103"/>
    </row>
    <row r="17" spans="1:26" ht="15.75" hidden="1" customHeight="1" x14ac:dyDescent="0.15">
      <c r="A17" s="80"/>
      <c r="B17" s="80"/>
      <c r="C17" s="98"/>
      <c r="D17" s="99"/>
      <c r="E17" s="104"/>
      <c r="F17" s="104"/>
      <c r="G17" s="104"/>
      <c r="H17" s="104"/>
      <c r="I17" s="101"/>
      <c r="J17" s="105"/>
      <c r="K17" s="105"/>
      <c r="L17" s="105"/>
      <c r="M17" s="105"/>
      <c r="N17" s="105"/>
      <c r="O17" s="105"/>
      <c r="P17" s="105"/>
      <c r="Q17" s="105"/>
      <c r="R17" s="105"/>
      <c r="S17" s="105"/>
      <c r="T17" s="105"/>
      <c r="U17" s="105"/>
      <c r="V17" s="105"/>
      <c r="W17" s="105"/>
      <c r="X17" s="105"/>
      <c r="Y17" s="105"/>
      <c r="Z17" s="103"/>
    </row>
    <row r="18" spans="1:26" ht="15.75" hidden="1" customHeight="1" x14ac:dyDescent="0.15">
      <c r="A18" s="80"/>
      <c r="B18" s="80"/>
      <c r="C18" s="98"/>
      <c r="D18" s="99"/>
      <c r="E18" s="104"/>
      <c r="F18" s="104"/>
      <c r="G18" s="104"/>
      <c r="H18" s="104"/>
      <c r="I18" s="101"/>
      <c r="J18" s="105"/>
      <c r="K18" s="105"/>
      <c r="L18" s="105"/>
      <c r="M18" s="105"/>
      <c r="N18" s="105"/>
      <c r="O18" s="105"/>
      <c r="P18" s="105"/>
      <c r="Q18" s="105"/>
      <c r="R18" s="105"/>
      <c r="S18" s="105"/>
      <c r="T18" s="105"/>
      <c r="U18" s="105"/>
      <c r="V18" s="105"/>
      <c r="W18" s="105"/>
      <c r="X18" s="105"/>
      <c r="Y18" s="105"/>
      <c r="Z18" s="103"/>
    </row>
    <row r="19" spans="1:26" ht="15.75" hidden="1" customHeight="1" x14ac:dyDescent="0.15">
      <c r="A19" s="80"/>
      <c r="B19" s="80"/>
      <c r="C19" s="98"/>
      <c r="D19" s="99"/>
      <c r="E19" s="104"/>
      <c r="F19" s="104"/>
      <c r="G19" s="104"/>
      <c r="H19" s="104"/>
      <c r="I19" s="101"/>
      <c r="J19" s="105"/>
      <c r="K19" s="105"/>
      <c r="L19" s="105"/>
      <c r="M19" s="105"/>
      <c r="N19" s="105"/>
      <c r="O19" s="105"/>
      <c r="P19" s="105"/>
      <c r="Q19" s="105"/>
      <c r="R19" s="105"/>
      <c r="S19" s="105"/>
      <c r="T19" s="105"/>
      <c r="U19" s="105"/>
      <c r="V19" s="105"/>
      <c r="W19" s="105"/>
      <c r="X19" s="105"/>
      <c r="Y19" s="105"/>
      <c r="Z19" s="103"/>
    </row>
    <row r="20" spans="1:26" ht="20.100000000000001" customHeight="1" x14ac:dyDescent="0.15">
      <c r="A20" s="80">
        <f>IF(TRIM($I20)="", 1001, 0)</f>
        <v>1001</v>
      </c>
      <c r="B20" s="80"/>
      <c r="C20" s="98"/>
      <c r="D20" s="99">
        <v>1</v>
      </c>
      <c r="E20" s="75" t="s">
        <v>0</v>
      </c>
      <c r="I20" s="54"/>
      <c r="J20" s="55"/>
      <c r="K20" s="55"/>
      <c r="L20" s="55"/>
      <c r="M20" s="55"/>
      <c r="N20" s="104"/>
      <c r="O20" s="104"/>
      <c r="P20" s="104"/>
      <c r="Q20" s="104"/>
      <c r="R20" s="104"/>
      <c r="S20" s="104"/>
      <c r="T20" s="104"/>
      <c r="U20" s="104"/>
      <c r="V20" s="104"/>
      <c r="W20" s="104"/>
      <c r="X20" s="104"/>
      <c r="Y20" s="104"/>
      <c r="Z20" s="103"/>
    </row>
    <row r="21" spans="1:26" ht="20.100000000000001" customHeight="1" x14ac:dyDescent="0.15">
      <c r="A21" s="80"/>
      <c r="B21" s="80"/>
      <c r="C21" s="98"/>
      <c r="D21" s="99"/>
      <c r="E21" s="104"/>
      <c r="F21" s="104"/>
      <c r="G21" s="104"/>
      <c r="H21" s="104"/>
      <c r="I21" s="101"/>
      <c r="J21" s="106" t="s">
        <v>197</v>
      </c>
      <c r="K21" s="105"/>
      <c r="L21" s="105"/>
      <c r="M21" s="105"/>
      <c r="N21" s="105"/>
      <c r="O21" s="105"/>
      <c r="P21" s="105"/>
      <c r="Q21" s="105"/>
      <c r="R21" s="105"/>
      <c r="S21" s="105"/>
      <c r="T21" s="105"/>
      <c r="U21" s="105"/>
      <c r="V21" s="105"/>
      <c r="W21" s="105"/>
      <c r="X21" s="105"/>
      <c r="Y21" s="105"/>
      <c r="Z21" s="103"/>
    </row>
    <row r="22" spans="1:26" ht="20.100000000000001" customHeight="1" x14ac:dyDescent="0.15">
      <c r="A22" s="80">
        <f>IF(AND(TRIM($I22)&lt;&gt;"", OR(ISERROR(FIND("@"&amp;LEFT($I22,3)&amp;"@", 都道府県3))=FALSE, ISERROR(FIND("@"&amp;LEFT($I22,4)&amp;"@",都道府県4))=FALSE))=FALSE, 1001, 0)</f>
        <v>1001</v>
      </c>
      <c r="B22" s="80"/>
      <c r="C22" s="98"/>
      <c r="D22" s="99">
        <v>2</v>
      </c>
      <c r="E22" s="75" t="s">
        <v>125</v>
      </c>
      <c r="I22" s="49"/>
      <c r="J22" s="49"/>
      <c r="K22" s="49"/>
      <c r="L22" s="49"/>
      <c r="M22" s="49"/>
      <c r="N22" s="49"/>
      <c r="O22" s="49"/>
      <c r="P22" s="49"/>
      <c r="Q22" s="50"/>
      <c r="R22" s="49"/>
      <c r="S22" s="49"/>
      <c r="T22" s="49"/>
      <c r="U22" s="49"/>
      <c r="V22" s="49"/>
      <c r="W22" s="49"/>
      <c r="X22" s="49"/>
      <c r="Y22" s="49"/>
      <c r="Z22" s="103"/>
    </row>
    <row r="23" spans="1:26" ht="20.100000000000001" customHeight="1" x14ac:dyDescent="0.15">
      <c r="A23" s="80"/>
      <c r="B23" s="80"/>
      <c r="C23" s="98"/>
      <c r="D23" s="99"/>
      <c r="E23" s="104"/>
      <c r="F23" s="104"/>
      <c r="G23" s="104"/>
      <c r="H23" s="104"/>
      <c r="I23" s="101"/>
      <c r="J23" s="106" t="s">
        <v>8</v>
      </c>
      <c r="K23" s="105"/>
      <c r="L23" s="105"/>
      <c r="M23" s="105"/>
      <c r="N23" s="105"/>
      <c r="O23" s="105"/>
      <c r="P23" s="105"/>
      <c r="Q23" s="105"/>
      <c r="R23" s="105"/>
      <c r="S23" s="105"/>
      <c r="T23" s="105"/>
      <c r="U23" s="105"/>
      <c r="V23" s="105"/>
      <c r="W23" s="105"/>
      <c r="X23" s="105"/>
      <c r="Y23" s="105"/>
      <c r="Z23" s="103"/>
    </row>
    <row r="24" spans="1:26" ht="20.100000000000001" customHeight="1" x14ac:dyDescent="0.15">
      <c r="A24" s="80">
        <f>IF(TRIM($I24)="", 1001, 0)</f>
        <v>1001</v>
      </c>
      <c r="B24" s="80"/>
      <c r="C24" s="98"/>
      <c r="D24" s="99">
        <v>3</v>
      </c>
      <c r="E24" s="75" t="s">
        <v>167</v>
      </c>
      <c r="I24" s="21"/>
      <c r="J24" s="21"/>
      <c r="K24" s="21"/>
      <c r="L24" s="21"/>
      <c r="M24" s="21"/>
      <c r="N24" s="21"/>
      <c r="O24" s="21"/>
      <c r="P24" s="21"/>
      <c r="Q24" s="43"/>
      <c r="R24" s="21"/>
      <c r="S24" s="21"/>
      <c r="T24" s="21"/>
      <c r="U24" s="21"/>
      <c r="V24" s="21"/>
      <c r="W24" s="21"/>
      <c r="X24" s="21"/>
      <c r="Y24" s="21"/>
      <c r="Z24" s="103"/>
    </row>
    <row r="25" spans="1:26" ht="20.100000000000001" customHeight="1" x14ac:dyDescent="0.15">
      <c r="A25" s="80"/>
      <c r="B25" s="80"/>
      <c r="C25" s="107"/>
      <c r="D25" s="104"/>
      <c r="E25" s="104"/>
      <c r="F25" s="104"/>
      <c r="G25" s="104"/>
      <c r="H25" s="104"/>
      <c r="I25" s="101"/>
      <c r="J25" s="106" t="s">
        <v>188</v>
      </c>
      <c r="K25" s="105"/>
      <c r="L25" s="105"/>
      <c r="M25" s="105"/>
      <c r="N25" s="105"/>
      <c r="O25" s="105"/>
      <c r="P25" s="105"/>
      <c r="Q25" s="105"/>
      <c r="R25" s="105"/>
      <c r="S25" s="105"/>
      <c r="T25" s="105"/>
      <c r="U25" s="105"/>
      <c r="V25" s="105"/>
      <c r="W25" s="105"/>
      <c r="X25" s="105"/>
      <c r="Y25" s="105"/>
      <c r="Z25" s="103"/>
    </row>
    <row r="26" spans="1:26" ht="20.100000000000001" customHeight="1" x14ac:dyDescent="0.15">
      <c r="A26" s="80">
        <f>IF(TRIM($I26)="", 1001, 0)</f>
        <v>1001</v>
      </c>
      <c r="B26" s="80"/>
      <c r="C26" s="98"/>
      <c r="D26" s="99">
        <v>4</v>
      </c>
      <c r="E26" s="75" t="s">
        <v>1</v>
      </c>
      <c r="I26" s="21"/>
      <c r="J26" s="21"/>
      <c r="K26" s="21"/>
      <c r="L26" s="21"/>
      <c r="M26" s="21"/>
      <c r="N26" s="21"/>
      <c r="O26" s="21"/>
      <c r="P26" s="21"/>
      <c r="Q26" s="43"/>
      <c r="R26" s="21"/>
      <c r="S26" s="21"/>
      <c r="T26" s="21"/>
      <c r="U26" s="21"/>
      <c r="V26" s="21"/>
      <c r="W26" s="21"/>
      <c r="X26" s="21"/>
      <c r="Y26" s="21"/>
      <c r="Z26" s="103"/>
    </row>
    <row r="27" spans="1:26" ht="20.100000000000001" customHeight="1" x14ac:dyDescent="0.15">
      <c r="A27" s="80"/>
      <c r="B27" s="80"/>
      <c r="C27" s="107"/>
      <c r="D27" s="104"/>
      <c r="E27" s="104"/>
      <c r="F27" s="104"/>
      <c r="G27" s="104"/>
      <c r="H27" s="104"/>
      <c r="I27" s="101"/>
      <c r="J27" s="106" t="s">
        <v>189</v>
      </c>
      <c r="K27" s="105"/>
      <c r="L27" s="105"/>
      <c r="M27" s="105"/>
      <c r="N27" s="105"/>
      <c r="O27" s="105"/>
      <c r="P27" s="105"/>
      <c r="Q27" s="108"/>
      <c r="R27" s="105"/>
      <c r="S27" s="105"/>
      <c r="T27" s="105"/>
      <c r="U27" s="105"/>
      <c r="V27" s="105"/>
      <c r="W27" s="105"/>
      <c r="X27" s="105"/>
      <c r="Y27" s="105"/>
      <c r="Z27" s="109"/>
    </row>
    <row r="28" spans="1:26" ht="20.100000000000001" customHeight="1" x14ac:dyDescent="0.15">
      <c r="A28" s="80">
        <f>IF(TRIM($I28)="", 1001, 0)</f>
        <v>1001</v>
      </c>
      <c r="B28" s="80"/>
      <c r="C28" s="98"/>
      <c r="D28" s="99">
        <v>5</v>
      </c>
      <c r="E28" s="75" t="s">
        <v>9</v>
      </c>
      <c r="I28" s="21"/>
      <c r="J28" s="21"/>
      <c r="K28" s="21"/>
      <c r="L28" s="21"/>
      <c r="M28" s="21"/>
      <c r="N28" s="21"/>
      <c r="O28" s="21"/>
      <c r="P28" s="21"/>
      <c r="Q28" s="21"/>
      <c r="R28" s="21"/>
      <c r="S28" s="21"/>
      <c r="T28" s="21"/>
      <c r="U28" s="21"/>
      <c r="V28" s="21"/>
      <c r="W28" s="21"/>
      <c r="X28" s="21"/>
      <c r="Y28" s="21"/>
      <c r="Z28" s="103"/>
    </row>
    <row r="29" spans="1:26" ht="20.100000000000001" customHeight="1" x14ac:dyDescent="0.15">
      <c r="A29" s="80"/>
      <c r="B29" s="80"/>
      <c r="C29" s="107"/>
      <c r="D29" s="104"/>
      <c r="E29" s="104"/>
      <c r="F29" s="104"/>
      <c r="G29" s="104"/>
      <c r="H29" s="104"/>
      <c r="I29" s="101"/>
      <c r="J29" s="106" t="s">
        <v>181</v>
      </c>
      <c r="K29" s="105"/>
      <c r="L29" s="105"/>
      <c r="M29" s="105"/>
      <c r="N29" s="105"/>
      <c r="O29" s="105"/>
      <c r="P29" s="105"/>
      <c r="Q29" s="105"/>
      <c r="R29" s="105"/>
      <c r="S29" s="105"/>
      <c r="T29" s="105"/>
      <c r="U29" s="105"/>
      <c r="V29" s="105"/>
      <c r="W29" s="105"/>
      <c r="X29" s="105"/>
      <c r="Y29" s="105"/>
      <c r="Z29" s="109"/>
    </row>
    <row r="30" spans="1:26" ht="20.100000000000001" customHeight="1" x14ac:dyDescent="0.15">
      <c r="A30" s="80">
        <f>IF(OR(TRIM($I30)="", NOT(OR(IFERROR(SEARCH(" ",$I30),0)&gt;0, IFERROR(SEARCH("　",$I30),0)&gt;0))), 1001, 0)</f>
        <v>1001</v>
      </c>
      <c r="B30" s="80"/>
      <c r="C30" s="98"/>
      <c r="D30" s="99">
        <v>6</v>
      </c>
      <c r="E30" s="75" t="s">
        <v>168</v>
      </c>
      <c r="I30" s="21"/>
      <c r="J30" s="21"/>
      <c r="K30" s="21"/>
      <c r="L30" s="21"/>
      <c r="M30" s="21"/>
      <c r="N30" s="21"/>
      <c r="O30" s="21"/>
      <c r="P30" s="21"/>
      <c r="Q30" s="21"/>
      <c r="R30" s="21"/>
      <c r="S30" s="21"/>
      <c r="T30" s="21"/>
      <c r="U30" s="21"/>
      <c r="V30" s="21"/>
      <c r="W30" s="21"/>
      <c r="X30" s="21"/>
      <c r="Y30" s="21"/>
      <c r="Z30" s="103"/>
    </row>
    <row r="31" spans="1:26" ht="20.100000000000001" customHeight="1" x14ac:dyDescent="0.15">
      <c r="A31" s="80"/>
      <c r="B31" s="80"/>
      <c r="C31" s="107"/>
      <c r="D31" s="104"/>
      <c r="E31" s="104"/>
      <c r="F31" s="104"/>
      <c r="G31" s="104"/>
      <c r="H31" s="104"/>
      <c r="I31" s="110"/>
      <c r="J31" s="106" t="s">
        <v>164</v>
      </c>
      <c r="K31" s="106"/>
      <c r="L31" s="106"/>
      <c r="M31" s="106"/>
      <c r="N31" s="106"/>
      <c r="O31" s="106"/>
      <c r="P31" s="106"/>
      <c r="Q31" s="106"/>
      <c r="R31" s="106"/>
      <c r="S31" s="106"/>
      <c r="T31" s="106"/>
      <c r="U31" s="106"/>
      <c r="V31" s="106"/>
      <c r="W31" s="106"/>
      <c r="X31" s="106"/>
      <c r="Y31" s="106"/>
      <c r="Z31" s="109"/>
    </row>
    <row r="32" spans="1:26" ht="20.100000000000001" customHeight="1" x14ac:dyDescent="0.15">
      <c r="A32" s="80">
        <f>IF(OR(TRIM($I32)="", NOT(OR(IFERROR(SEARCH(" ",$I32),0)&gt;0, IFERROR(SEARCH("　",$I32),0)&gt;0))), 1001, 0)</f>
        <v>1001</v>
      </c>
      <c r="B32" s="80"/>
      <c r="C32" s="98"/>
      <c r="D32" s="99">
        <v>7</v>
      </c>
      <c r="E32" s="75" t="s">
        <v>2</v>
      </c>
      <c r="I32" s="21"/>
      <c r="J32" s="21"/>
      <c r="K32" s="21"/>
      <c r="L32" s="21"/>
      <c r="M32" s="21"/>
      <c r="N32" s="21"/>
      <c r="O32" s="21"/>
      <c r="P32" s="21"/>
      <c r="Q32" s="21"/>
      <c r="R32" s="21"/>
      <c r="S32" s="21"/>
      <c r="T32" s="21"/>
      <c r="U32" s="21"/>
      <c r="V32" s="21"/>
      <c r="W32" s="21"/>
      <c r="X32" s="21"/>
      <c r="Y32" s="21"/>
      <c r="Z32" s="103"/>
    </row>
    <row r="33" spans="1:27" ht="20.100000000000001" customHeight="1" x14ac:dyDescent="0.15">
      <c r="A33" s="80"/>
      <c r="B33" s="80"/>
      <c r="C33" s="107"/>
      <c r="D33" s="104"/>
      <c r="E33" s="104"/>
      <c r="F33" s="104"/>
      <c r="G33" s="104"/>
      <c r="H33" s="104"/>
      <c r="I33" s="110"/>
      <c r="J33" s="106" t="s">
        <v>5</v>
      </c>
      <c r="K33" s="106"/>
      <c r="L33" s="106"/>
      <c r="M33" s="106"/>
      <c r="N33" s="106"/>
      <c r="O33" s="106"/>
      <c r="P33" s="106"/>
      <c r="Q33" s="106"/>
      <c r="R33" s="106"/>
      <c r="S33" s="106"/>
      <c r="T33" s="106"/>
      <c r="U33" s="106"/>
      <c r="V33" s="106"/>
      <c r="W33" s="106"/>
      <c r="X33" s="106"/>
      <c r="Y33" s="106"/>
      <c r="Z33" s="103"/>
    </row>
    <row r="34" spans="1:27" ht="20.100000000000001" customHeight="1" x14ac:dyDescent="0.15">
      <c r="A34" s="80">
        <f>IF(NOT(AND(TRIM($I34)&lt;&gt;"",ISNUMBER(VALUE(SUBSTITUTE($I34,"-",""))), IFERROR(SEARCH("-",$I34),0)&gt;0)), 1001, 0)</f>
        <v>1001</v>
      </c>
      <c r="B34" s="80"/>
      <c r="C34" s="98"/>
      <c r="D34" s="99">
        <v>8</v>
      </c>
      <c r="E34" s="75" t="s">
        <v>3</v>
      </c>
      <c r="I34" s="21"/>
      <c r="J34" s="21"/>
      <c r="K34" s="21"/>
      <c r="L34" s="21"/>
      <c r="M34" s="21"/>
      <c r="O34" s="111" t="s">
        <v>119</v>
      </c>
      <c r="P34" s="9"/>
      <c r="Q34" s="75" t="s">
        <v>120</v>
      </c>
      <c r="Y34" s="105"/>
      <c r="Z34" s="103"/>
    </row>
    <row r="35" spans="1:27" ht="20.100000000000001" customHeight="1" x14ac:dyDescent="0.15">
      <c r="A35" s="80"/>
      <c r="B35" s="80"/>
      <c r="C35" s="107"/>
      <c r="D35" s="104"/>
      <c r="E35" s="104"/>
      <c r="F35" s="104"/>
      <c r="G35" s="104"/>
      <c r="H35" s="104"/>
      <c r="I35" s="101"/>
      <c r="J35" s="106" t="s">
        <v>165</v>
      </c>
      <c r="K35" s="105"/>
      <c r="L35" s="105"/>
      <c r="M35" s="105"/>
      <c r="N35" s="105"/>
      <c r="O35" s="105"/>
      <c r="P35" s="105"/>
      <c r="Q35" s="105"/>
      <c r="R35" s="105"/>
      <c r="S35" s="105"/>
      <c r="T35" s="105"/>
      <c r="U35" s="105"/>
      <c r="V35" s="105"/>
      <c r="W35" s="105"/>
      <c r="X35" s="105"/>
      <c r="Y35" s="105"/>
      <c r="Z35" s="103"/>
    </row>
    <row r="36" spans="1:27" ht="20.100000000000001" customHeight="1" x14ac:dyDescent="0.15">
      <c r="A36" s="80">
        <f>IF(AND(TRIM($I36)&lt;&gt;"", NOT(AND(ISNUMBER(VALUE(SUBSTITUTE($I36,"-",""))), IFERROR(SEARCH("-",$I36),0)&gt;0))), 1001, 0)</f>
        <v>0</v>
      </c>
      <c r="B36" s="80"/>
      <c r="C36" s="98"/>
      <c r="D36" s="99">
        <v>9</v>
      </c>
      <c r="E36" s="75" t="s">
        <v>4</v>
      </c>
      <c r="I36" s="21"/>
      <c r="J36" s="21"/>
      <c r="K36" s="21"/>
      <c r="L36" s="21"/>
      <c r="M36" s="21"/>
      <c r="N36" s="105"/>
      <c r="O36" s="105"/>
      <c r="P36" s="105"/>
      <c r="Q36" s="105"/>
      <c r="R36" s="105"/>
      <c r="S36" s="105"/>
      <c r="T36" s="105"/>
      <c r="U36" s="105"/>
      <c r="V36" s="105"/>
      <c r="W36" s="105"/>
      <c r="X36" s="105"/>
      <c r="Y36" s="105"/>
      <c r="Z36" s="103"/>
    </row>
    <row r="37" spans="1:27" ht="20.100000000000001" customHeight="1" x14ac:dyDescent="0.15">
      <c r="A37" s="80"/>
      <c r="B37" s="80"/>
      <c r="C37" s="107"/>
      <c r="D37" s="104"/>
      <c r="E37" s="104"/>
      <c r="F37" s="104"/>
      <c r="G37" s="104"/>
      <c r="H37" s="104"/>
      <c r="I37" s="101"/>
      <c r="J37" s="106" t="s">
        <v>165</v>
      </c>
      <c r="K37" s="105"/>
      <c r="L37" s="105"/>
      <c r="M37" s="105"/>
      <c r="N37" s="105"/>
      <c r="O37" s="105"/>
      <c r="P37" s="105"/>
      <c r="Q37" s="105"/>
      <c r="R37" s="105"/>
      <c r="S37" s="105"/>
      <c r="T37" s="105"/>
      <c r="U37" s="105"/>
      <c r="V37" s="105"/>
      <c r="W37" s="105"/>
      <c r="X37" s="105"/>
      <c r="Y37" s="105"/>
      <c r="Z37" s="103"/>
    </row>
    <row r="38" spans="1:27" ht="20.100000000000001" customHeight="1" x14ac:dyDescent="0.15">
      <c r="A38" s="80">
        <f>IF(AND(TRIM($I38)&lt;&gt;"", NOT(IFERROR(SEARCH("@",$I38),0)&gt;0)), 1001, 0)</f>
        <v>0</v>
      </c>
      <c r="B38" s="80"/>
      <c r="C38" s="107"/>
      <c r="D38" s="99">
        <v>10</v>
      </c>
      <c r="E38" s="75" t="s">
        <v>126</v>
      </c>
      <c r="I38" s="21"/>
      <c r="J38" s="21"/>
      <c r="K38" s="21"/>
      <c r="L38" s="21"/>
      <c r="M38" s="21"/>
      <c r="N38" s="21"/>
      <c r="O38" s="21"/>
      <c r="P38" s="21"/>
      <c r="Q38" s="56"/>
      <c r="R38" s="21"/>
      <c r="S38" s="21"/>
      <c r="T38" s="21"/>
      <c r="U38" s="21"/>
      <c r="V38" s="21"/>
      <c r="W38" s="21"/>
      <c r="X38" s="21"/>
      <c r="Y38" s="21"/>
      <c r="Z38" s="103"/>
    </row>
    <row r="39" spans="1:27" ht="20.100000000000001" customHeight="1" x14ac:dyDescent="0.15">
      <c r="A39" s="80"/>
      <c r="B39" s="80"/>
      <c r="C39" s="107"/>
      <c r="D39" s="99"/>
      <c r="I39" s="101"/>
      <c r="J39" s="112" t="s">
        <v>195</v>
      </c>
      <c r="K39" s="113"/>
      <c r="L39" s="106"/>
      <c r="M39" s="106"/>
      <c r="N39" s="106"/>
      <c r="O39" s="106"/>
      <c r="P39" s="106"/>
      <c r="Q39" s="114"/>
      <c r="R39" s="106"/>
      <c r="S39" s="106"/>
      <c r="T39" s="106"/>
      <c r="U39" s="106"/>
      <c r="V39" s="106"/>
      <c r="W39" s="106"/>
      <c r="X39" s="106"/>
      <c r="Y39" s="106"/>
      <c r="Z39" s="104"/>
      <c r="AA39" s="115"/>
    </row>
    <row r="40" spans="1:27" ht="20.100000000000001" customHeight="1" x14ac:dyDescent="0.15">
      <c r="A40" s="80">
        <f>IF(AND($I40&lt;&gt;"一致する", $I40&lt;&gt;"一致しない"), 1001, 0)</f>
        <v>0</v>
      </c>
      <c r="B40" s="80"/>
      <c r="C40" s="98"/>
      <c r="D40" s="99">
        <v>11</v>
      </c>
      <c r="E40" s="75" t="s">
        <v>66</v>
      </c>
      <c r="I40" s="21" t="s">
        <v>71</v>
      </c>
      <c r="J40" s="21"/>
      <c r="K40" s="21"/>
      <c r="L40" s="21"/>
      <c r="M40" s="21"/>
      <c r="N40" s="104"/>
      <c r="O40" s="104"/>
      <c r="P40" s="104"/>
      <c r="Q40" s="104"/>
      <c r="R40" s="104"/>
      <c r="S40" s="104"/>
      <c r="T40" s="104"/>
      <c r="U40" s="104"/>
      <c r="V40" s="104"/>
      <c r="W40" s="104"/>
      <c r="X40" s="104"/>
      <c r="Y40" s="104"/>
      <c r="Z40" s="103"/>
      <c r="AA40" s="104"/>
    </row>
    <row r="41" spans="1:27" ht="20.100000000000001" customHeight="1" x14ac:dyDescent="0.15">
      <c r="A41" s="80"/>
      <c r="B41" s="80"/>
      <c r="C41" s="107"/>
      <c r="D41" s="104"/>
      <c r="E41" s="104"/>
      <c r="F41" s="104"/>
      <c r="G41" s="104"/>
      <c r="H41" s="104"/>
      <c r="I41" s="110"/>
      <c r="J41" s="116" t="s">
        <v>183</v>
      </c>
      <c r="K41" s="106"/>
      <c r="L41" s="106"/>
      <c r="M41" s="106"/>
      <c r="N41" s="106"/>
      <c r="O41" s="106"/>
      <c r="P41" s="106"/>
      <c r="Q41" s="106"/>
      <c r="R41" s="106"/>
      <c r="S41" s="106"/>
      <c r="T41" s="106"/>
      <c r="U41" s="106"/>
      <c r="V41" s="106"/>
      <c r="W41" s="106"/>
      <c r="X41" s="106"/>
      <c r="Y41" s="106"/>
      <c r="Z41" s="117"/>
      <c r="AA41" s="104"/>
    </row>
    <row r="42" spans="1:27" ht="20.100000000000001" customHeight="1" x14ac:dyDescent="0.15">
      <c r="A42" s="80"/>
      <c r="B42" s="80"/>
      <c r="C42" s="118"/>
      <c r="D42" s="119"/>
      <c r="E42" s="119"/>
      <c r="F42" s="119"/>
      <c r="G42" s="119"/>
      <c r="H42" s="119"/>
      <c r="I42" s="120"/>
      <c r="J42" s="120"/>
      <c r="K42" s="121"/>
      <c r="L42" s="120"/>
      <c r="M42" s="120"/>
      <c r="N42" s="120"/>
      <c r="O42" s="120"/>
      <c r="P42" s="120"/>
      <c r="Q42" s="120"/>
      <c r="R42" s="120"/>
      <c r="S42" s="120"/>
      <c r="T42" s="120"/>
      <c r="U42" s="120"/>
      <c r="V42" s="120"/>
      <c r="W42" s="120"/>
      <c r="X42" s="120"/>
      <c r="Y42" s="120"/>
      <c r="Z42" s="122"/>
    </row>
    <row r="43" spans="1:27" ht="15" customHeight="1" x14ac:dyDescent="0.15">
      <c r="A43" s="80"/>
      <c r="B43" s="80"/>
      <c r="C43" s="104"/>
      <c r="D43" s="104"/>
      <c r="E43" s="104"/>
      <c r="F43" s="104"/>
      <c r="G43" s="104"/>
      <c r="H43" s="104"/>
      <c r="I43" s="123"/>
      <c r="J43" s="124"/>
      <c r="K43" s="124"/>
      <c r="L43" s="124"/>
      <c r="M43" s="124"/>
      <c r="N43" s="124"/>
      <c r="O43" s="124"/>
      <c r="P43" s="124"/>
      <c r="Q43" s="124"/>
      <c r="R43" s="124"/>
      <c r="S43" s="124"/>
      <c r="T43" s="124"/>
      <c r="U43" s="124"/>
      <c r="V43" s="124"/>
      <c r="W43" s="124"/>
      <c r="X43" s="124"/>
      <c r="Y43" s="124"/>
      <c r="Z43" s="104"/>
    </row>
    <row r="44" spans="1:27" ht="15.75" hidden="1" customHeight="1" x14ac:dyDescent="0.15">
      <c r="A44" s="80"/>
      <c r="B44" s="80"/>
      <c r="C44" s="104"/>
      <c r="D44" s="104"/>
      <c r="E44" s="104"/>
      <c r="F44" s="104"/>
      <c r="G44" s="104"/>
      <c r="H44" s="104"/>
      <c r="I44" s="124"/>
      <c r="J44" s="104"/>
      <c r="K44" s="104"/>
      <c r="L44" s="104"/>
      <c r="M44" s="104"/>
      <c r="N44" s="104"/>
      <c r="O44" s="104"/>
      <c r="P44" s="104"/>
      <c r="Q44" s="104"/>
      <c r="R44" s="104"/>
      <c r="S44" s="104"/>
      <c r="T44" s="104"/>
      <c r="U44" s="104"/>
      <c r="V44" s="104"/>
      <c r="W44" s="104"/>
      <c r="X44" s="104"/>
      <c r="Y44" s="104"/>
      <c r="Z44" s="104"/>
    </row>
    <row r="45" spans="1:27" ht="15.75" hidden="1" customHeight="1" x14ac:dyDescent="0.15">
      <c r="A45" s="80"/>
      <c r="B45" s="80"/>
      <c r="C45" s="104"/>
      <c r="D45" s="104"/>
      <c r="E45" s="104"/>
      <c r="F45" s="104"/>
      <c r="G45" s="104"/>
      <c r="H45" s="104"/>
      <c r="I45" s="124"/>
      <c r="J45" s="104"/>
      <c r="K45" s="104"/>
      <c r="L45" s="104"/>
      <c r="M45" s="104"/>
      <c r="N45" s="104"/>
      <c r="O45" s="104"/>
      <c r="P45" s="104"/>
      <c r="Q45" s="104"/>
      <c r="R45" s="104"/>
      <c r="S45" s="104"/>
      <c r="T45" s="104"/>
      <c r="U45" s="104"/>
      <c r="V45" s="104"/>
      <c r="W45" s="104"/>
      <c r="X45" s="104"/>
      <c r="Y45" s="104"/>
      <c r="Z45" s="104"/>
    </row>
    <row r="46" spans="1:27" ht="15.75" hidden="1" customHeight="1" x14ac:dyDescent="0.15">
      <c r="A46" s="80"/>
      <c r="B46" s="80"/>
      <c r="C46" s="104"/>
      <c r="D46" s="104"/>
      <c r="E46" s="104"/>
      <c r="F46" s="104"/>
      <c r="G46" s="104"/>
      <c r="H46" s="104"/>
      <c r="I46" s="124"/>
      <c r="J46" s="104"/>
      <c r="K46" s="104"/>
      <c r="L46" s="104"/>
      <c r="M46" s="104"/>
      <c r="N46" s="104"/>
      <c r="O46" s="104"/>
      <c r="P46" s="104"/>
      <c r="Q46" s="104"/>
      <c r="R46" s="104"/>
      <c r="S46" s="104"/>
      <c r="T46" s="104"/>
      <c r="U46" s="104"/>
      <c r="V46" s="104"/>
      <c r="W46" s="104"/>
      <c r="X46" s="104"/>
      <c r="Y46" s="104"/>
      <c r="Z46" s="104"/>
    </row>
    <row r="47" spans="1:27" ht="15.75" hidden="1" customHeight="1" x14ac:dyDescent="0.15">
      <c r="A47" s="80"/>
      <c r="B47" s="80"/>
      <c r="C47" s="104"/>
      <c r="D47" s="104"/>
      <c r="E47" s="104"/>
      <c r="F47" s="104"/>
      <c r="G47" s="104"/>
      <c r="H47" s="104"/>
      <c r="I47" s="124"/>
      <c r="J47" s="104"/>
      <c r="K47" s="104"/>
      <c r="L47" s="104"/>
      <c r="M47" s="104"/>
      <c r="N47" s="104"/>
      <c r="O47" s="104"/>
      <c r="P47" s="104"/>
      <c r="Q47" s="104"/>
      <c r="R47" s="104"/>
      <c r="S47" s="104"/>
      <c r="T47" s="104"/>
      <c r="U47" s="104"/>
      <c r="V47" s="104"/>
      <c r="W47" s="104"/>
      <c r="X47" s="104"/>
      <c r="Y47" s="104"/>
      <c r="Z47" s="104"/>
    </row>
    <row r="48" spans="1:27" ht="15.75" hidden="1" customHeight="1" x14ac:dyDescent="0.15">
      <c r="A48" s="80"/>
      <c r="B48" s="80"/>
      <c r="C48" s="104"/>
      <c r="D48" s="104"/>
      <c r="E48" s="104"/>
      <c r="F48" s="104"/>
      <c r="G48" s="104"/>
      <c r="H48" s="104"/>
      <c r="I48" s="124"/>
      <c r="J48" s="104"/>
      <c r="K48" s="104"/>
      <c r="L48" s="104"/>
      <c r="M48" s="104"/>
      <c r="N48" s="104"/>
      <c r="O48" s="104"/>
      <c r="P48" s="104"/>
      <c r="Q48" s="104"/>
      <c r="R48" s="104"/>
      <c r="S48" s="104"/>
      <c r="T48" s="104"/>
      <c r="U48" s="104"/>
      <c r="V48" s="104"/>
      <c r="W48" s="104"/>
      <c r="X48" s="104"/>
      <c r="Y48" s="104"/>
      <c r="Z48" s="104"/>
    </row>
    <row r="49" spans="1:26" ht="15.75" hidden="1" customHeight="1" x14ac:dyDescent="0.15">
      <c r="A49" s="80"/>
      <c r="B49" s="80"/>
      <c r="C49" s="104"/>
      <c r="D49" s="104"/>
      <c r="E49" s="104"/>
      <c r="F49" s="104"/>
      <c r="G49" s="104"/>
      <c r="H49" s="104"/>
      <c r="I49" s="124"/>
      <c r="J49" s="104"/>
      <c r="K49" s="104"/>
      <c r="L49" s="104"/>
      <c r="M49" s="104"/>
      <c r="N49" s="104"/>
      <c r="O49" s="104"/>
      <c r="P49" s="104"/>
      <c r="Q49" s="104"/>
      <c r="R49" s="104"/>
      <c r="S49" s="104"/>
      <c r="T49" s="104"/>
      <c r="U49" s="104"/>
      <c r="V49" s="104"/>
      <c r="W49" s="104"/>
      <c r="X49" s="104"/>
      <c r="Y49" s="104"/>
      <c r="Z49" s="104"/>
    </row>
    <row r="50" spans="1:26" ht="15.75" hidden="1" customHeight="1" x14ac:dyDescent="0.15">
      <c r="A50" s="80"/>
      <c r="B50" s="80"/>
      <c r="C50" s="104"/>
      <c r="D50" s="104"/>
      <c r="E50" s="104"/>
      <c r="F50" s="104"/>
      <c r="G50" s="104"/>
      <c r="H50" s="104"/>
      <c r="I50" s="124"/>
      <c r="J50" s="104"/>
      <c r="K50" s="104"/>
      <c r="L50" s="104"/>
      <c r="M50" s="104"/>
      <c r="N50" s="104"/>
      <c r="O50" s="104"/>
      <c r="P50" s="104"/>
      <c r="Q50" s="104"/>
      <c r="R50" s="104"/>
      <c r="S50" s="104"/>
      <c r="T50" s="104"/>
      <c r="U50" s="104"/>
      <c r="V50" s="104"/>
      <c r="W50" s="104"/>
      <c r="X50" s="104"/>
      <c r="Y50" s="104"/>
      <c r="Z50" s="104"/>
    </row>
    <row r="51" spans="1:26" ht="15.75" hidden="1" customHeight="1" x14ac:dyDescent="0.15">
      <c r="A51" s="80"/>
      <c r="B51" s="80"/>
      <c r="C51" s="104"/>
      <c r="D51" s="104"/>
      <c r="E51" s="104"/>
      <c r="F51" s="104"/>
      <c r="G51" s="104"/>
      <c r="H51" s="104"/>
      <c r="I51" s="124"/>
      <c r="J51" s="104"/>
      <c r="K51" s="104"/>
      <c r="L51" s="104"/>
      <c r="M51" s="104"/>
      <c r="N51" s="104"/>
      <c r="O51" s="104"/>
      <c r="P51" s="104"/>
      <c r="Q51" s="104"/>
      <c r="R51" s="104"/>
      <c r="S51" s="104"/>
      <c r="T51" s="104"/>
      <c r="U51" s="104"/>
      <c r="V51" s="104"/>
      <c r="W51" s="104"/>
      <c r="X51" s="104"/>
      <c r="Y51" s="104"/>
      <c r="Z51" s="104"/>
    </row>
    <row r="52" spans="1:26" ht="15.75" hidden="1" customHeight="1" x14ac:dyDescent="0.15">
      <c r="A52" s="80"/>
      <c r="B52" s="80"/>
      <c r="C52" s="104"/>
      <c r="D52" s="104"/>
      <c r="E52" s="104"/>
      <c r="F52" s="104"/>
      <c r="G52" s="104"/>
      <c r="H52" s="104"/>
      <c r="I52" s="124"/>
      <c r="J52" s="104"/>
      <c r="K52" s="104"/>
      <c r="L52" s="104"/>
      <c r="M52" s="104"/>
      <c r="N52" s="104"/>
      <c r="O52" s="104"/>
      <c r="P52" s="104"/>
      <c r="Q52" s="104"/>
      <c r="R52" s="104"/>
      <c r="S52" s="104"/>
      <c r="T52" s="104"/>
      <c r="U52" s="104"/>
      <c r="V52" s="104"/>
      <c r="W52" s="104"/>
      <c r="X52" s="104"/>
      <c r="Y52" s="104"/>
      <c r="Z52" s="104"/>
    </row>
    <row r="53" spans="1:26" ht="15.75" hidden="1" customHeight="1" x14ac:dyDescent="0.15">
      <c r="A53" s="80"/>
      <c r="B53" s="80"/>
      <c r="C53" s="104"/>
      <c r="D53" s="104"/>
      <c r="E53" s="104"/>
      <c r="F53" s="104"/>
      <c r="G53" s="104"/>
      <c r="H53" s="104"/>
      <c r="I53" s="124"/>
      <c r="J53" s="104"/>
      <c r="K53" s="104"/>
      <c r="L53" s="104"/>
      <c r="M53" s="104"/>
      <c r="N53" s="104"/>
      <c r="O53" s="104"/>
      <c r="P53" s="104"/>
      <c r="Q53" s="104"/>
      <c r="R53" s="104"/>
      <c r="S53" s="104"/>
      <c r="T53" s="104"/>
      <c r="U53" s="104"/>
      <c r="V53" s="104"/>
      <c r="W53" s="104"/>
      <c r="X53" s="104"/>
      <c r="Y53" s="104"/>
      <c r="Z53" s="104"/>
    </row>
    <row r="54" spans="1:26" ht="15.75" hidden="1" customHeight="1" x14ac:dyDescent="0.15">
      <c r="A54" s="80"/>
      <c r="B54" s="80"/>
      <c r="C54" s="104"/>
      <c r="D54" s="104"/>
      <c r="E54" s="104"/>
      <c r="F54" s="104"/>
      <c r="G54" s="104"/>
      <c r="H54" s="104"/>
      <c r="I54" s="124"/>
      <c r="J54" s="104"/>
      <c r="K54" s="104"/>
      <c r="L54" s="104"/>
      <c r="M54" s="104"/>
      <c r="N54" s="104"/>
      <c r="O54" s="104"/>
      <c r="P54" s="104"/>
      <c r="Q54" s="104"/>
      <c r="R54" s="104"/>
      <c r="S54" s="104"/>
      <c r="T54" s="104"/>
      <c r="U54" s="104"/>
      <c r="V54" s="104"/>
      <c r="W54" s="104"/>
      <c r="X54" s="104"/>
      <c r="Y54" s="104"/>
      <c r="Z54" s="104"/>
    </row>
    <row r="55" spans="1:26" ht="15.75" hidden="1" customHeight="1" x14ac:dyDescent="0.15">
      <c r="A55" s="80"/>
      <c r="B55" s="80"/>
      <c r="C55" s="104"/>
      <c r="D55" s="104"/>
      <c r="E55" s="104"/>
      <c r="F55" s="104"/>
      <c r="G55" s="104"/>
      <c r="H55" s="104"/>
      <c r="I55" s="124"/>
      <c r="J55" s="104"/>
      <c r="K55" s="104"/>
      <c r="L55" s="104"/>
      <c r="M55" s="104"/>
      <c r="N55" s="104"/>
      <c r="O55" s="104"/>
      <c r="P55" s="104"/>
      <c r="Q55" s="104"/>
      <c r="R55" s="104"/>
      <c r="S55" s="104"/>
      <c r="T55" s="104"/>
      <c r="U55" s="104"/>
      <c r="V55" s="104"/>
      <c r="W55" s="104"/>
      <c r="X55" s="104"/>
      <c r="Y55" s="104"/>
      <c r="Z55" s="104"/>
    </row>
    <row r="56" spans="1:26" ht="15.75" hidden="1" customHeight="1" x14ac:dyDescent="0.15">
      <c r="A56" s="80"/>
      <c r="B56" s="80"/>
      <c r="C56" s="104"/>
      <c r="D56" s="104"/>
      <c r="E56" s="104"/>
      <c r="F56" s="104"/>
      <c r="G56" s="104"/>
      <c r="H56" s="104"/>
      <c r="I56" s="124"/>
      <c r="J56" s="104"/>
      <c r="K56" s="104"/>
      <c r="L56" s="104"/>
      <c r="M56" s="104"/>
      <c r="N56" s="104"/>
      <c r="O56" s="104"/>
      <c r="P56" s="104"/>
      <c r="Q56" s="104"/>
      <c r="R56" s="104"/>
      <c r="S56" s="104"/>
      <c r="T56" s="104"/>
      <c r="U56" s="104"/>
      <c r="V56" s="104"/>
      <c r="W56" s="104"/>
      <c r="X56" s="104"/>
      <c r="Y56" s="104"/>
      <c r="Z56" s="104"/>
    </row>
    <row r="57" spans="1:26" ht="15.75" hidden="1" customHeight="1" x14ac:dyDescent="0.15">
      <c r="A57" s="80"/>
      <c r="B57" s="80"/>
      <c r="C57" s="104"/>
      <c r="D57" s="104"/>
      <c r="E57" s="104"/>
      <c r="F57" s="104"/>
      <c r="G57" s="104"/>
      <c r="H57" s="104"/>
      <c r="I57" s="124"/>
      <c r="J57" s="104"/>
      <c r="K57" s="104"/>
      <c r="L57" s="104"/>
      <c r="M57" s="104"/>
      <c r="N57" s="104"/>
      <c r="O57" s="104"/>
      <c r="P57" s="104"/>
      <c r="Q57" s="104"/>
      <c r="R57" s="104"/>
      <c r="S57" s="104"/>
      <c r="T57" s="104"/>
      <c r="U57" s="104"/>
      <c r="V57" s="104"/>
      <c r="W57" s="104"/>
      <c r="X57" s="104"/>
      <c r="Y57" s="104"/>
      <c r="Z57" s="104"/>
    </row>
    <row r="58" spans="1:26" ht="15.75" hidden="1" customHeight="1" x14ac:dyDescent="0.15">
      <c r="A58" s="80"/>
      <c r="B58" s="80"/>
      <c r="C58" s="104"/>
      <c r="D58" s="104"/>
      <c r="E58" s="104"/>
      <c r="F58" s="104"/>
      <c r="G58" s="104"/>
      <c r="H58" s="104"/>
      <c r="I58" s="124"/>
      <c r="J58" s="104"/>
      <c r="K58" s="104"/>
      <c r="L58" s="104"/>
      <c r="M58" s="104"/>
      <c r="N58" s="104"/>
      <c r="O58" s="104"/>
      <c r="P58" s="104"/>
      <c r="Q58" s="104"/>
      <c r="R58" s="104"/>
      <c r="S58" s="104"/>
      <c r="T58" s="104"/>
      <c r="U58" s="104"/>
      <c r="V58" s="104"/>
      <c r="W58" s="104"/>
      <c r="X58" s="104"/>
      <c r="Y58" s="104"/>
      <c r="Z58" s="104"/>
    </row>
    <row r="59" spans="1:26" ht="15" customHeight="1" x14ac:dyDescent="0.15">
      <c r="A59" s="80"/>
      <c r="B59" s="80"/>
      <c r="C59" s="104"/>
      <c r="D59" s="104"/>
      <c r="E59" s="104"/>
      <c r="F59" s="104"/>
      <c r="G59" s="104"/>
      <c r="H59" s="104"/>
      <c r="I59" s="124"/>
      <c r="J59" s="104"/>
      <c r="K59" s="104"/>
      <c r="L59" s="104"/>
      <c r="M59" s="104"/>
      <c r="N59" s="104"/>
      <c r="O59" s="104"/>
      <c r="P59" s="104"/>
      <c r="Q59" s="104"/>
      <c r="R59" s="104"/>
      <c r="S59" s="104"/>
      <c r="T59" s="104"/>
      <c r="U59" s="104"/>
      <c r="V59" s="104"/>
      <c r="W59" s="104"/>
      <c r="X59" s="104"/>
      <c r="Y59" s="104"/>
      <c r="Z59" s="104"/>
    </row>
    <row r="60" spans="1:26" ht="20.100000000000001" customHeight="1" x14ac:dyDescent="0.15">
      <c r="A60" s="80"/>
      <c r="B60" s="80"/>
      <c r="C60" s="91" t="s">
        <v>10</v>
      </c>
      <c r="D60" s="92"/>
      <c r="E60" s="92"/>
      <c r="F60" s="92"/>
      <c r="G60" s="92"/>
      <c r="H60" s="93"/>
      <c r="I60" s="125"/>
    </row>
    <row r="61" spans="1:26" ht="15" customHeight="1" x14ac:dyDescent="0.15">
      <c r="A61" s="80"/>
      <c r="B61" s="80"/>
      <c r="C61" s="94"/>
      <c r="D61" s="95"/>
      <c r="E61" s="95"/>
      <c r="F61" s="95"/>
      <c r="G61" s="95"/>
      <c r="H61" s="95"/>
      <c r="I61" s="96"/>
      <c r="J61" s="96"/>
      <c r="K61" s="96"/>
      <c r="L61" s="96"/>
      <c r="M61" s="96"/>
      <c r="N61" s="96"/>
      <c r="O61" s="96"/>
      <c r="P61" s="96"/>
      <c r="Q61" s="96"/>
      <c r="R61" s="96"/>
      <c r="S61" s="96"/>
      <c r="T61" s="96"/>
      <c r="U61" s="96"/>
      <c r="V61" s="96"/>
      <c r="W61" s="96"/>
      <c r="X61" s="96"/>
      <c r="Y61" s="96"/>
      <c r="Z61" s="97"/>
    </row>
    <row r="62" spans="1:26" ht="20.100000000000001" customHeight="1" x14ac:dyDescent="0.15">
      <c r="A62" s="80"/>
      <c r="B62" s="80"/>
      <c r="C62" s="94"/>
      <c r="D62" s="126" t="s">
        <v>67</v>
      </c>
      <c r="E62" s="126"/>
      <c r="F62" s="126"/>
      <c r="G62" s="126"/>
      <c r="H62" s="126"/>
      <c r="I62" s="126"/>
      <c r="J62" s="126"/>
      <c r="K62" s="126"/>
      <c r="L62" s="126"/>
      <c r="M62" s="126"/>
      <c r="N62" s="126"/>
      <c r="O62" s="126"/>
      <c r="P62" s="126"/>
      <c r="Q62" s="126"/>
      <c r="R62" s="126"/>
      <c r="S62" s="126"/>
      <c r="T62" s="126"/>
      <c r="U62" s="126"/>
      <c r="V62" s="126"/>
      <c r="W62" s="126"/>
      <c r="X62" s="126"/>
      <c r="Y62" s="126"/>
      <c r="Z62" s="103"/>
    </row>
    <row r="63" spans="1:26" ht="20.100000000000001" customHeight="1" x14ac:dyDescent="0.15">
      <c r="A63" s="80">
        <f>IF(AND($I63&lt;&gt;"しない", $I63&lt;&gt;"する"), 1001, 0)</f>
        <v>1001</v>
      </c>
      <c r="B63" s="80"/>
      <c r="C63" s="98"/>
      <c r="D63" s="99">
        <v>1</v>
      </c>
      <c r="E63" s="104" t="s">
        <v>11</v>
      </c>
      <c r="F63" s="104"/>
      <c r="G63" s="104"/>
      <c r="H63" s="104"/>
      <c r="I63" s="21"/>
      <c r="J63" s="21"/>
      <c r="K63" s="21"/>
      <c r="L63" s="21"/>
      <c r="M63" s="21"/>
      <c r="N63" s="104"/>
      <c r="O63" s="104"/>
      <c r="P63" s="104"/>
      <c r="Q63" s="104"/>
      <c r="R63" s="104"/>
      <c r="S63" s="104"/>
      <c r="T63" s="104"/>
      <c r="U63" s="104"/>
      <c r="V63" s="104"/>
      <c r="W63" s="104"/>
      <c r="X63" s="104"/>
      <c r="Y63" s="104"/>
      <c r="Z63" s="103"/>
    </row>
    <row r="64" spans="1:26" ht="20.100000000000001" customHeight="1" x14ac:dyDescent="0.15">
      <c r="A64" s="80"/>
      <c r="B64" s="80"/>
      <c r="C64" s="98"/>
      <c r="D64" s="104"/>
      <c r="E64" s="104"/>
      <c r="F64" s="104"/>
      <c r="G64" s="104"/>
      <c r="H64" s="104"/>
      <c r="I64" s="110"/>
      <c r="J64" s="106" t="s">
        <v>70</v>
      </c>
      <c r="K64" s="105"/>
      <c r="L64" s="105"/>
      <c r="M64" s="105"/>
      <c r="N64" s="105"/>
      <c r="O64" s="105"/>
      <c r="P64" s="105"/>
      <c r="Q64" s="105"/>
      <c r="R64" s="105"/>
      <c r="S64" s="105"/>
      <c r="T64" s="105"/>
      <c r="U64" s="105"/>
      <c r="V64" s="105"/>
      <c r="W64" s="105"/>
      <c r="X64" s="105"/>
      <c r="Y64" s="105"/>
      <c r="Z64" s="103"/>
    </row>
    <row r="65" spans="1:26" ht="20.100000000000001" hidden="1" customHeight="1" x14ac:dyDescent="0.15">
      <c r="A65" s="80"/>
      <c r="B65" s="80"/>
      <c r="C65" s="98"/>
      <c r="D65" s="104"/>
      <c r="E65" s="104"/>
      <c r="F65" s="104"/>
      <c r="G65" s="104"/>
      <c r="H65" s="104"/>
      <c r="I65" s="110"/>
      <c r="J65" s="105"/>
      <c r="K65" s="105"/>
      <c r="L65" s="105"/>
      <c r="M65" s="105"/>
      <c r="N65" s="105"/>
      <c r="O65" s="105"/>
      <c r="P65" s="105"/>
      <c r="Q65" s="105"/>
      <c r="R65" s="105"/>
      <c r="S65" s="105"/>
      <c r="T65" s="105"/>
      <c r="U65" s="105"/>
      <c r="V65" s="105"/>
      <c r="W65" s="105"/>
      <c r="X65" s="105"/>
      <c r="Y65" s="105"/>
      <c r="Z65" s="103"/>
    </row>
    <row r="66" spans="1:26" ht="20.100000000000001" hidden="1" customHeight="1" x14ac:dyDescent="0.15">
      <c r="A66" s="80"/>
      <c r="B66" s="80"/>
      <c r="C66" s="98"/>
      <c r="D66" s="104"/>
      <c r="E66" s="104"/>
      <c r="F66" s="104"/>
      <c r="G66" s="104"/>
      <c r="H66" s="104"/>
      <c r="I66" s="110"/>
      <c r="J66" s="105"/>
      <c r="K66" s="105"/>
      <c r="L66" s="105"/>
      <c r="M66" s="105"/>
      <c r="N66" s="105"/>
      <c r="O66" s="105"/>
      <c r="P66" s="105"/>
      <c r="Q66" s="105"/>
      <c r="R66" s="105"/>
      <c r="S66" s="105"/>
      <c r="T66" s="105"/>
      <c r="U66" s="105"/>
      <c r="V66" s="105"/>
      <c r="W66" s="105"/>
      <c r="X66" s="105"/>
      <c r="Y66" s="105"/>
      <c r="Z66" s="103"/>
    </row>
    <row r="67" spans="1:26" ht="20.100000000000001" hidden="1" customHeight="1" x14ac:dyDescent="0.15">
      <c r="A67" s="80"/>
      <c r="B67" s="80"/>
      <c r="C67" s="98"/>
      <c r="D67" s="104"/>
      <c r="E67" s="104"/>
      <c r="F67" s="104"/>
      <c r="G67" s="104"/>
      <c r="H67" s="104"/>
      <c r="I67" s="110"/>
      <c r="J67" s="105"/>
      <c r="K67" s="105"/>
      <c r="L67" s="105"/>
      <c r="M67" s="105"/>
      <c r="N67" s="105"/>
      <c r="O67" s="105"/>
      <c r="P67" s="105"/>
      <c r="Q67" s="105"/>
      <c r="R67" s="105"/>
      <c r="S67" s="105"/>
      <c r="T67" s="105"/>
      <c r="U67" s="105"/>
      <c r="V67" s="105"/>
      <c r="W67" s="105"/>
      <c r="X67" s="105"/>
      <c r="Y67" s="105"/>
      <c r="Z67" s="103"/>
    </row>
    <row r="68" spans="1:26" ht="20.100000000000001" hidden="1" customHeight="1" x14ac:dyDescent="0.15">
      <c r="A68" s="80"/>
      <c r="B68" s="80"/>
      <c r="C68" s="98"/>
      <c r="D68" s="104"/>
      <c r="E68" s="104"/>
      <c r="F68" s="104"/>
      <c r="G68" s="104"/>
      <c r="H68" s="104"/>
      <c r="I68" s="110"/>
      <c r="J68" s="105"/>
      <c r="K68" s="105"/>
      <c r="L68" s="105"/>
      <c r="M68" s="105"/>
      <c r="N68" s="105"/>
      <c r="O68" s="105"/>
      <c r="P68" s="105"/>
      <c r="Q68" s="105"/>
      <c r="R68" s="105"/>
      <c r="S68" s="105"/>
      <c r="T68" s="105"/>
      <c r="U68" s="105"/>
      <c r="V68" s="105"/>
      <c r="W68" s="105"/>
      <c r="X68" s="105"/>
      <c r="Y68" s="105"/>
      <c r="Z68" s="103"/>
    </row>
    <row r="69" spans="1:26" ht="20.100000000000001" customHeight="1" x14ac:dyDescent="0.15">
      <c r="A69" s="80">
        <f>IF(OR(AND($I63="する",TRIM($I69)=""),AND($I63="しない",NOT(ISBLANK($I69)))), 1001, 0)</f>
        <v>0</v>
      </c>
      <c r="B69" s="80"/>
      <c r="C69" s="98"/>
      <c r="D69" s="99">
        <v>2</v>
      </c>
      <c r="E69" s="75" t="s">
        <v>0</v>
      </c>
      <c r="I69" s="54"/>
      <c r="J69" s="55"/>
      <c r="K69" s="55"/>
      <c r="L69" s="55"/>
      <c r="M69" s="55"/>
      <c r="N69" s="104"/>
      <c r="O69" s="104"/>
      <c r="P69" s="104"/>
      <c r="Q69" s="104"/>
      <c r="R69" s="104"/>
      <c r="S69" s="104"/>
      <c r="T69" s="104"/>
      <c r="U69" s="104"/>
      <c r="V69" s="104"/>
      <c r="W69" s="104"/>
      <c r="X69" s="104"/>
      <c r="Y69" s="104"/>
      <c r="Z69" s="103"/>
    </row>
    <row r="70" spans="1:26" ht="20.100000000000001" customHeight="1" x14ac:dyDescent="0.15">
      <c r="A70" s="80"/>
      <c r="B70" s="80"/>
      <c r="C70" s="98"/>
      <c r="D70" s="99"/>
      <c r="E70" s="104"/>
      <c r="F70" s="104"/>
      <c r="G70" s="104"/>
      <c r="H70" s="104"/>
      <c r="I70" s="101"/>
      <c r="J70" s="106" t="s">
        <v>197</v>
      </c>
      <c r="K70" s="105"/>
      <c r="L70" s="105"/>
      <c r="M70" s="105"/>
      <c r="N70" s="105"/>
      <c r="O70" s="105"/>
      <c r="P70" s="105"/>
      <c r="Q70" s="105"/>
      <c r="R70" s="105"/>
      <c r="S70" s="105"/>
      <c r="T70" s="105"/>
      <c r="U70" s="105"/>
      <c r="V70" s="105"/>
      <c r="W70" s="105"/>
      <c r="X70" s="105"/>
      <c r="Y70" s="105"/>
      <c r="Z70" s="103"/>
    </row>
    <row r="71" spans="1:26" ht="20.100000000000001" customHeight="1" x14ac:dyDescent="0.15">
      <c r="A71" s="80">
        <f>IF(OR(AND($I63="する",AND($I71&lt;&gt;"", OR(ISERROR(FIND("@"&amp;LEFT($I71,3)&amp;"@", 都道府県3))=FALSE, ISERROR(FIND("@"&amp;LEFT($I71,4)&amp;"@",都道府県4))=FALSE))=FALSE),AND($I63="しない",NOT(ISBLANK($I71)))), 1001, 0)</f>
        <v>0</v>
      </c>
      <c r="B71" s="80"/>
      <c r="C71" s="98"/>
      <c r="D71" s="99">
        <v>3</v>
      </c>
      <c r="E71" s="75" t="s">
        <v>125</v>
      </c>
      <c r="I71" s="49"/>
      <c r="J71" s="49"/>
      <c r="K71" s="49"/>
      <c r="L71" s="49"/>
      <c r="M71" s="49"/>
      <c r="N71" s="49"/>
      <c r="O71" s="49"/>
      <c r="P71" s="49"/>
      <c r="Q71" s="50"/>
      <c r="R71" s="49"/>
      <c r="S71" s="49"/>
      <c r="T71" s="49"/>
      <c r="U71" s="49"/>
      <c r="V71" s="49"/>
      <c r="W71" s="49"/>
      <c r="X71" s="49"/>
      <c r="Y71" s="49"/>
      <c r="Z71" s="103"/>
    </row>
    <row r="72" spans="1:26" ht="20.100000000000001" customHeight="1" x14ac:dyDescent="0.15">
      <c r="A72" s="80"/>
      <c r="B72" s="80"/>
      <c r="C72" s="98"/>
      <c r="D72" s="99"/>
      <c r="E72" s="104"/>
      <c r="F72" s="104"/>
      <c r="G72" s="104"/>
      <c r="H72" s="104"/>
      <c r="I72" s="101"/>
      <c r="J72" s="106" t="s">
        <v>8</v>
      </c>
      <c r="K72" s="105"/>
      <c r="L72" s="105"/>
      <c r="M72" s="105"/>
      <c r="N72" s="105"/>
      <c r="O72" s="105"/>
      <c r="P72" s="105"/>
      <c r="Q72" s="105"/>
      <c r="R72" s="105"/>
      <c r="S72" s="105"/>
      <c r="T72" s="105"/>
      <c r="U72" s="105"/>
      <c r="V72" s="105"/>
      <c r="W72" s="105"/>
      <c r="X72" s="105"/>
      <c r="Y72" s="105"/>
      <c r="Z72" s="103"/>
    </row>
    <row r="73" spans="1:26" ht="20.100000000000001" customHeight="1" x14ac:dyDescent="0.15">
      <c r="A73" s="80">
        <f>IF(OR(AND($I63="する",TRIM($I73)=""),AND($I63="しない",NOT(ISBLANK($I73)))), 1001, 0)</f>
        <v>0</v>
      </c>
      <c r="B73" s="80"/>
      <c r="C73" s="98"/>
      <c r="D73" s="99">
        <v>4</v>
      </c>
      <c r="E73" s="75" t="s">
        <v>167</v>
      </c>
      <c r="I73" s="21"/>
      <c r="J73" s="21"/>
      <c r="K73" s="21"/>
      <c r="L73" s="21"/>
      <c r="M73" s="21"/>
      <c r="N73" s="21"/>
      <c r="O73" s="21"/>
      <c r="P73" s="21"/>
      <c r="Q73" s="43"/>
      <c r="R73" s="21"/>
      <c r="S73" s="21"/>
      <c r="T73" s="21"/>
      <c r="U73" s="21"/>
      <c r="V73" s="21"/>
      <c r="W73" s="21"/>
      <c r="X73" s="21"/>
      <c r="Y73" s="21"/>
      <c r="Z73" s="103"/>
    </row>
    <row r="74" spans="1:26" ht="30" customHeight="1" x14ac:dyDescent="0.15">
      <c r="A74" s="80"/>
      <c r="B74" s="80"/>
      <c r="C74" s="107"/>
      <c r="D74" s="104"/>
      <c r="I74" s="101"/>
      <c r="J74" s="127" t="s">
        <v>112</v>
      </c>
      <c r="K74" s="127"/>
      <c r="L74" s="127"/>
      <c r="M74" s="127"/>
      <c r="N74" s="127"/>
      <c r="O74" s="127"/>
      <c r="P74" s="127"/>
      <c r="Q74" s="127"/>
      <c r="R74" s="127"/>
      <c r="S74" s="127"/>
      <c r="T74" s="127"/>
      <c r="U74" s="127"/>
      <c r="V74" s="127"/>
      <c r="W74" s="127"/>
      <c r="X74" s="127"/>
      <c r="Y74" s="127"/>
      <c r="Z74" s="103"/>
    </row>
    <row r="75" spans="1:26" ht="20.100000000000001" customHeight="1" x14ac:dyDescent="0.15">
      <c r="A75" s="80">
        <f>IF(OR(AND($I63="する",TRIM($I75)=""),AND($I63="しない",NOT(ISBLANK($I75)))), 1001, 0)</f>
        <v>0</v>
      </c>
      <c r="B75" s="80"/>
      <c r="C75" s="98"/>
      <c r="D75" s="99">
        <v>5</v>
      </c>
      <c r="E75" s="75" t="s">
        <v>1</v>
      </c>
      <c r="I75" s="21"/>
      <c r="J75" s="21"/>
      <c r="K75" s="21"/>
      <c r="L75" s="21"/>
      <c r="M75" s="21"/>
      <c r="N75" s="21"/>
      <c r="O75" s="21"/>
      <c r="P75" s="21"/>
      <c r="Q75" s="21"/>
      <c r="R75" s="21"/>
      <c r="S75" s="21"/>
      <c r="T75" s="21"/>
      <c r="U75" s="21"/>
      <c r="V75" s="21"/>
      <c r="W75" s="21"/>
      <c r="X75" s="21"/>
      <c r="Y75" s="21"/>
      <c r="Z75" s="103"/>
    </row>
    <row r="76" spans="1:26" ht="30" customHeight="1" x14ac:dyDescent="0.15">
      <c r="A76" s="80"/>
      <c r="B76" s="80"/>
      <c r="C76" s="107"/>
      <c r="D76" s="104"/>
      <c r="E76" s="104"/>
      <c r="F76" s="104"/>
      <c r="G76" s="104"/>
      <c r="H76" s="104"/>
      <c r="I76" s="101"/>
      <c r="J76" s="127" t="s">
        <v>113</v>
      </c>
      <c r="K76" s="127"/>
      <c r="L76" s="127"/>
      <c r="M76" s="127"/>
      <c r="N76" s="127"/>
      <c r="O76" s="127"/>
      <c r="P76" s="127"/>
      <c r="Q76" s="127"/>
      <c r="R76" s="127"/>
      <c r="S76" s="127"/>
      <c r="T76" s="127"/>
      <c r="U76" s="127"/>
      <c r="V76" s="127"/>
      <c r="W76" s="127"/>
      <c r="X76" s="127"/>
      <c r="Y76" s="127"/>
      <c r="Z76" s="103"/>
    </row>
    <row r="77" spans="1:26" ht="20.100000000000001" customHeight="1" x14ac:dyDescent="0.15">
      <c r="A77" s="80">
        <f>IF(OR(AND($I63="する",TRIM($I77)=""),AND($I63="しない",NOT(ISBLANK($I77)))), 1001, 0)</f>
        <v>0</v>
      </c>
      <c r="B77" s="80"/>
      <c r="C77" s="98"/>
      <c r="D77" s="99">
        <v>6</v>
      </c>
      <c r="E77" s="75" t="s">
        <v>162</v>
      </c>
      <c r="I77" s="21"/>
      <c r="J77" s="21"/>
      <c r="K77" s="21"/>
      <c r="L77" s="21"/>
      <c r="M77" s="21"/>
      <c r="N77" s="21"/>
      <c r="O77" s="21"/>
      <c r="P77" s="21"/>
      <c r="Q77" s="21"/>
      <c r="R77" s="21"/>
      <c r="S77" s="21"/>
      <c r="T77" s="21"/>
      <c r="U77" s="21"/>
      <c r="V77" s="21"/>
      <c r="W77" s="21"/>
      <c r="X77" s="21"/>
      <c r="Y77" s="21"/>
      <c r="Z77" s="103"/>
    </row>
    <row r="78" spans="1:26" ht="20.100000000000001" customHeight="1" x14ac:dyDescent="0.15">
      <c r="A78" s="80"/>
      <c r="B78" s="80"/>
      <c r="C78" s="107"/>
      <c r="D78" s="104"/>
      <c r="E78" s="104"/>
      <c r="F78" s="104"/>
      <c r="G78" s="104"/>
      <c r="H78" s="104"/>
      <c r="I78" s="101"/>
      <c r="J78" s="116" t="s">
        <v>182</v>
      </c>
      <c r="K78" s="105"/>
      <c r="L78" s="105"/>
      <c r="M78" s="105"/>
      <c r="N78" s="105"/>
      <c r="O78" s="105"/>
      <c r="P78" s="105"/>
      <c r="Q78" s="105"/>
      <c r="R78" s="105"/>
      <c r="S78" s="105"/>
      <c r="T78" s="105"/>
      <c r="U78" s="105"/>
      <c r="V78" s="105"/>
      <c r="W78" s="105"/>
      <c r="X78" s="105"/>
      <c r="Y78" s="105"/>
      <c r="Z78" s="103"/>
    </row>
    <row r="79" spans="1:26" ht="20.100000000000001" customHeight="1" x14ac:dyDescent="0.15">
      <c r="A79" s="80">
        <f>IF(OR(AND($I63="する",OR(TRIM($I79)="", NOT(OR(IFERROR(SEARCH(" ",$I79),0)&gt;0, IFERROR(SEARCH("　",$I79),0)&gt;0)))),AND($I63="しない",NOT(ISBLANK($I79)))), 1001, 0)</f>
        <v>0</v>
      </c>
      <c r="B79" s="80"/>
      <c r="C79" s="98"/>
      <c r="D79" s="99">
        <v>7</v>
      </c>
      <c r="E79" s="75" t="s">
        <v>163</v>
      </c>
      <c r="I79" s="21"/>
      <c r="J79" s="21"/>
      <c r="K79" s="21"/>
      <c r="L79" s="21"/>
      <c r="M79" s="21"/>
      <c r="N79" s="21"/>
      <c r="O79" s="21"/>
      <c r="P79" s="21"/>
      <c r="Q79" s="21"/>
      <c r="R79" s="21"/>
      <c r="S79" s="21"/>
      <c r="T79" s="21"/>
      <c r="U79" s="21"/>
      <c r="V79" s="21"/>
      <c r="W79" s="21"/>
      <c r="X79" s="21"/>
      <c r="Y79" s="21"/>
      <c r="Z79" s="103"/>
    </row>
    <row r="80" spans="1:26" ht="20.100000000000001" customHeight="1" x14ac:dyDescent="0.15">
      <c r="A80" s="80"/>
      <c r="B80" s="80"/>
      <c r="C80" s="107"/>
      <c r="D80" s="104"/>
      <c r="E80" s="128" t="s">
        <v>169</v>
      </c>
      <c r="F80" s="104"/>
      <c r="G80" s="104"/>
      <c r="H80" s="104"/>
      <c r="I80" s="110"/>
      <c r="J80" s="106" t="s">
        <v>164</v>
      </c>
      <c r="K80" s="106"/>
      <c r="L80" s="106"/>
      <c r="M80" s="106"/>
      <c r="N80" s="106"/>
      <c r="O80" s="106"/>
      <c r="P80" s="106"/>
      <c r="Q80" s="106"/>
      <c r="R80" s="106"/>
      <c r="S80" s="106"/>
      <c r="T80" s="106"/>
      <c r="U80" s="106"/>
      <c r="V80" s="106"/>
      <c r="W80" s="106"/>
      <c r="X80" s="106"/>
      <c r="Y80" s="106"/>
      <c r="Z80" s="103"/>
    </row>
    <row r="81" spans="1:27" ht="20.100000000000001" customHeight="1" x14ac:dyDescent="0.15">
      <c r="A81" s="80">
        <f>IF(OR(AND($I63="する",OR(TRIM($I81)="", NOT(OR(IFERROR(SEARCH(" ",$I81),0)&gt;0, IFERROR(SEARCH("　",$I81),0)&gt;0)))),AND($I63="しない",NOT(ISBLANK($I81)))), 1001, 0)</f>
        <v>0</v>
      </c>
      <c r="B81" s="80"/>
      <c r="C81" s="98"/>
      <c r="D81" s="99">
        <v>8</v>
      </c>
      <c r="E81" s="75" t="s">
        <v>163</v>
      </c>
      <c r="I81" s="21"/>
      <c r="J81" s="21"/>
      <c r="K81" s="21"/>
      <c r="L81" s="21"/>
      <c r="M81" s="21"/>
      <c r="N81" s="21"/>
      <c r="O81" s="21"/>
      <c r="P81" s="21"/>
      <c r="Q81" s="21"/>
      <c r="R81" s="21"/>
      <c r="S81" s="21"/>
      <c r="T81" s="21"/>
      <c r="U81" s="21"/>
      <c r="V81" s="21"/>
      <c r="W81" s="21"/>
      <c r="X81" s="21"/>
      <c r="Y81" s="21"/>
      <c r="Z81" s="103"/>
    </row>
    <row r="82" spans="1:27" ht="20.100000000000001" customHeight="1" x14ac:dyDescent="0.15">
      <c r="A82" s="80"/>
      <c r="B82" s="80"/>
      <c r="C82" s="107"/>
      <c r="D82" s="104"/>
      <c r="E82" s="104"/>
      <c r="F82" s="104"/>
      <c r="G82" s="104"/>
      <c r="H82" s="104"/>
      <c r="I82" s="110"/>
      <c r="J82" s="106" t="s">
        <v>5</v>
      </c>
      <c r="K82" s="106"/>
      <c r="L82" s="106"/>
      <c r="M82" s="106"/>
      <c r="N82" s="106"/>
      <c r="O82" s="106"/>
      <c r="P82" s="106"/>
      <c r="Q82" s="106"/>
      <c r="R82" s="106"/>
      <c r="S82" s="106"/>
      <c r="T82" s="106"/>
      <c r="U82" s="106"/>
      <c r="V82" s="106"/>
      <c r="W82" s="106"/>
      <c r="X82" s="106"/>
      <c r="Y82" s="106"/>
      <c r="Z82" s="103"/>
    </row>
    <row r="83" spans="1:27" ht="20.100000000000001" customHeight="1" x14ac:dyDescent="0.15">
      <c r="A83" s="80">
        <f>IF(OR(AND($I63="する",NOT(AND(TRIM($I83)&lt;&gt;"",ISNUMBER(VALUE(SUBSTITUTE($I83,"-",""))),IFERROR(SEARCH("-",$I83),0)&gt;0))), AND($I63="しない",NOT(ISBLANK($I83)))), 1001, 0)</f>
        <v>0</v>
      </c>
      <c r="B83" s="80"/>
      <c r="C83" s="98"/>
      <c r="D83" s="99">
        <v>9</v>
      </c>
      <c r="E83" s="75" t="s">
        <v>3</v>
      </c>
      <c r="I83" s="21"/>
      <c r="J83" s="21"/>
      <c r="K83" s="21"/>
      <c r="L83" s="21"/>
      <c r="M83" s="21"/>
      <c r="O83" s="111" t="s">
        <v>119</v>
      </c>
      <c r="P83" s="9"/>
      <c r="Q83" s="75" t="s">
        <v>120</v>
      </c>
      <c r="Y83" s="105"/>
      <c r="Z83" s="103"/>
    </row>
    <row r="84" spans="1:27" ht="20.100000000000001" customHeight="1" x14ac:dyDescent="0.15">
      <c r="A84" s="80">
        <f>IF(AND($I63="しない",NOT(ISBLANK($P83))), 1001, 0)</f>
        <v>0</v>
      </c>
      <c r="B84" s="80"/>
      <c r="C84" s="107"/>
      <c r="D84" s="104"/>
      <c r="E84" s="104"/>
      <c r="F84" s="104"/>
      <c r="G84" s="104"/>
      <c r="H84" s="104"/>
      <c r="I84" s="101"/>
      <c r="J84" s="106" t="s">
        <v>165</v>
      </c>
      <c r="K84" s="105"/>
      <c r="L84" s="105"/>
      <c r="M84" s="105"/>
      <c r="N84" s="105"/>
      <c r="O84" s="105"/>
      <c r="P84" s="105"/>
      <c r="Q84" s="105"/>
      <c r="R84" s="105"/>
      <c r="S84" s="105"/>
      <c r="T84" s="105"/>
      <c r="U84" s="105"/>
      <c r="V84" s="105"/>
      <c r="W84" s="105"/>
      <c r="X84" s="105"/>
      <c r="Y84" s="105"/>
      <c r="Z84" s="103"/>
    </row>
    <row r="85" spans="1:27" ht="20.100000000000001" customHeight="1" x14ac:dyDescent="0.15">
      <c r="A85" s="80">
        <f>IF(OR(AND($I63="する",AND(TRIM($I85)&lt;&gt;"",NOT(AND(ISNUMBER(VALUE(SUBSTITUTE($I85,"-",""))),IFERROR(SEARCH("-",$I85),0)&gt;0)))), AND($I63="しない",NOT(ISBLANK($I85)))), 1001, 0)</f>
        <v>0</v>
      </c>
      <c r="B85" s="80"/>
      <c r="C85" s="98"/>
      <c r="D85" s="99">
        <v>10</v>
      </c>
      <c r="E85" s="75" t="s">
        <v>4</v>
      </c>
      <c r="I85" s="21"/>
      <c r="J85" s="21"/>
      <c r="K85" s="21"/>
      <c r="L85" s="21"/>
      <c r="M85" s="21"/>
      <c r="N85" s="105"/>
      <c r="O85" s="105"/>
      <c r="P85" s="105"/>
      <c r="Q85" s="105"/>
      <c r="R85" s="105"/>
      <c r="S85" s="105"/>
      <c r="T85" s="105"/>
      <c r="U85" s="105"/>
      <c r="V85" s="105"/>
      <c r="W85" s="105"/>
      <c r="X85" s="105"/>
      <c r="Y85" s="105"/>
      <c r="Z85" s="103"/>
    </row>
    <row r="86" spans="1:27" ht="20.100000000000001" customHeight="1" x14ac:dyDescent="0.15">
      <c r="A86" s="80"/>
      <c r="B86" s="80"/>
      <c r="C86" s="107"/>
      <c r="D86" s="104"/>
      <c r="E86" s="104"/>
      <c r="F86" s="104"/>
      <c r="G86" s="104"/>
      <c r="H86" s="104"/>
      <c r="I86" s="101"/>
      <c r="J86" s="106" t="s">
        <v>165</v>
      </c>
      <c r="K86" s="105"/>
      <c r="L86" s="105"/>
      <c r="M86" s="105"/>
      <c r="N86" s="105"/>
      <c r="O86" s="105"/>
      <c r="P86" s="105"/>
      <c r="Q86" s="105"/>
      <c r="R86" s="105"/>
      <c r="S86" s="105"/>
      <c r="T86" s="105"/>
      <c r="U86" s="105"/>
      <c r="V86" s="105"/>
      <c r="W86" s="105"/>
      <c r="X86" s="105"/>
      <c r="Y86" s="105"/>
      <c r="Z86" s="103"/>
    </row>
    <row r="87" spans="1:27" ht="20.100000000000001" customHeight="1" x14ac:dyDescent="0.15">
      <c r="A87" s="80">
        <f>IF(OR(AND($I63="する",AND(TRIM($I87)&lt;&gt;"",NOT(IFERROR(SEARCH("@",$I87),0)&gt;0))),AND($I63="しない",NOT(ISBLANK($I87)))), 1001, 0)</f>
        <v>0</v>
      </c>
      <c r="B87" s="80"/>
      <c r="C87" s="107"/>
      <c r="D87" s="99">
        <v>11</v>
      </c>
      <c r="E87" s="75" t="s">
        <v>126</v>
      </c>
      <c r="I87" s="21"/>
      <c r="J87" s="21"/>
      <c r="K87" s="21"/>
      <c r="L87" s="21"/>
      <c r="M87" s="21"/>
      <c r="N87" s="21"/>
      <c r="O87" s="21"/>
      <c r="P87" s="21"/>
      <c r="Q87" s="56"/>
      <c r="R87" s="21"/>
      <c r="S87" s="21"/>
      <c r="T87" s="21"/>
      <c r="U87" s="21"/>
      <c r="V87" s="21"/>
      <c r="W87" s="21"/>
      <c r="X87" s="21"/>
      <c r="Y87" s="21"/>
      <c r="Z87" s="103"/>
    </row>
    <row r="88" spans="1:27" ht="20.100000000000001" customHeight="1" x14ac:dyDescent="0.15">
      <c r="A88" s="80"/>
      <c r="B88" s="80"/>
      <c r="C88" s="107"/>
      <c r="D88" s="99"/>
      <c r="I88" s="101"/>
      <c r="J88" s="112" t="s">
        <v>195</v>
      </c>
      <c r="K88" s="129"/>
      <c r="L88" s="105"/>
      <c r="M88" s="105"/>
      <c r="N88" s="105"/>
      <c r="O88" s="105"/>
      <c r="P88" s="105"/>
      <c r="Q88" s="130"/>
      <c r="R88" s="105"/>
      <c r="S88" s="105"/>
      <c r="T88" s="105"/>
      <c r="U88" s="105"/>
      <c r="V88" s="105"/>
      <c r="W88" s="105"/>
      <c r="X88" s="105"/>
      <c r="Y88" s="105"/>
      <c r="Z88" s="104"/>
      <c r="AA88" s="115"/>
    </row>
    <row r="89" spans="1:27" ht="20.100000000000001" customHeight="1" x14ac:dyDescent="0.15">
      <c r="A89" s="80"/>
      <c r="B89" s="80"/>
      <c r="C89" s="118"/>
      <c r="D89" s="119"/>
      <c r="E89" s="119"/>
      <c r="F89" s="119"/>
      <c r="G89" s="119"/>
      <c r="H89" s="119"/>
      <c r="I89" s="131"/>
      <c r="J89" s="132"/>
      <c r="K89" s="133"/>
      <c r="L89" s="132"/>
      <c r="M89" s="132"/>
      <c r="N89" s="132"/>
      <c r="O89" s="132"/>
      <c r="P89" s="132"/>
      <c r="Q89" s="134"/>
      <c r="R89" s="132"/>
      <c r="S89" s="132"/>
      <c r="T89" s="132"/>
      <c r="U89" s="132"/>
      <c r="V89" s="132"/>
      <c r="W89" s="132"/>
      <c r="X89" s="132"/>
      <c r="Y89" s="132"/>
      <c r="Z89" s="119"/>
      <c r="AA89" s="115"/>
    </row>
    <row r="90" spans="1:27" ht="20.100000000000001" customHeight="1" x14ac:dyDescent="0.15">
      <c r="A90" s="80"/>
      <c r="B90" s="80"/>
      <c r="C90" s="104"/>
      <c r="D90" s="104"/>
      <c r="E90" s="104"/>
      <c r="F90" s="104"/>
      <c r="G90" s="104"/>
      <c r="H90" s="104"/>
      <c r="I90" s="123"/>
      <c r="J90" s="104"/>
      <c r="K90" s="135"/>
      <c r="L90" s="104"/>
      <c r="M90" s="104"/>
      <c r="N90" s="104"/>
      <c r="O90" s="104"/>
      <c r="P90" s="104"/>
      <c r="Q90" s="104"/>
      <c r="R90" s="104"/>
      <c r="S90" s="104"/>
      <c r="T90" s="104"/>
      <c r="U90" s="104"/>
      <c r="V90" s="104"/>
      <c r="W90" s="104"/>
      <c r="X90" s="104"/>
      <c r="Y90" s="104"/>
      <c r="Z90" s="104"/>
    </row>
    <row r="91" spans="1:27" ht="15.75" hidden="1" customHeight="1" x14ac:dyDescent="0.15">
      <c r="A91" s="80"/>
      <c r="B91" s="80"/>
      <c r="C91" s="104"/>
      <c r="D91" s="104"/>
      <c r="E91" s="104"/>
      <c r="F91" s="104"/>
      <c r="G91" s="104"/>
      <c r="H91" s="104"/>
      <c r="I91" s="123"/>
      <c r="J91" s="104"/>
      <c r="K91" s="135"/>
      <c r="L91" s="104"/>
      <c r="M91" s="104"/>
      <c r="N91" s="104"/>
      <c r="O91" s="104"/>
      <c r="P91" s="104"/>
      <c r="Q91" s="104"/>
      <c r="R91" s="104"/>
      <c r="S91" s="104"/>
      <c r="T91" s="104"/>
      <c r="U91" s="104"/>
      <c r="V91" s="104"/>
      <c r="W91" s="104"/>
      <c r="X91" s="104"/>
      <c r="Y91" s="104"/>
      <c r="Z91" s="104"/>
    </row>
    <row r="92" spans="1:27" ht="15.75" hidden="1" customHeight="1" x14ac:dyDescent="0.15">
      <c r="A92" s="80"/>
      <c r="B92" s="80"/>
      <c r="C92" s="104"/>
      <c r="D92" s="104"/>
      <c r="E92" s="104"/>
      <c r="F92" s="104"/>
      <c r="G92" s="104"/>
      <c r="H92" s="104"/>
      <c r="I92" s="123"/>
      <c r="J92" s="104"/>
      <c r="K92" s="135"/>
      <c r="L92" s="104"/>
      <c r="M92" s="104"/>
      <c r="N92" s="104"/>
      <c r="O92" s="104"/>
      <c r="P92" s="104"/>
      <c r="Q92" s="104"/>
      <c r="R92" s="104"/>
      <c r="S92" s="104"/>
      <c r="T92" s="104"/>
      <c r="U92" s="104"/>
      <c r="V92" s="104"/>
      <c r="W92" s="104"/>
      <c r="X92" s="104"/>
      <c r="Y92" s="104"/>
      <c r="Z92" s="104"/>
    </row>
    <row r="93" spans="1:27" ht="15.75" hidden="1" customHeight="1" x14ac:dyDescent="0.15">
      <c r="A93" s="80"/>
      <c r="B93" s="80"/>
      <c r="C93" s="104"/>
      <c r="D93" s="104"/>
      <c r="E93" s="104"/>
      <c r="F93" s="104"/>
      <c r="G93" s="104"/>
      <c r="H93" s="104"/>
      <c r="I93" s="123"/>
      <c r="J93" s="104"/>
      <c r="K93" s="135"/>
      <c r="L93" s="104"/>
      <c r="M93" s="104"/>
      <c r="N93" s="104"/>
      <c r="O93" s="104"/>
      <c r="P93" s="104"/>
      <c r="Q93" s="104"/>
      <c r="R93" s="104"/>
      <c r="S93" s="104"/>
      <c r="T93" s="104"/>
      <c r="U93" s="104"/>
      <c r="V93" s="104"/>
      <c r="W93" s="104"/>
      <c r="X93" s="104"/>
      <c r="Y93" s="104"/>
      <c r="Z93" s="104"/>
    </row>
    <row r="94" spans="1:27" ht="15.75" hidden="1" customHeight="1" x14ac:dyDescent="0.15">
      <c r="A94" s="80"/>
      <c r="B94" s="80"/>
      <c r="C94" s="104"/>
      <c r="D94" s="104"/>
      <c r="E94" s="104"/>
      <c r="F94" s="104"/>
      <c r="G94" s="104"/>
      <c r="H94" s="104"/>
      <c r="I94" s="123"/>
      <c r="J94" s="104"/>
      <c r="K94" s="135"/>
      <c r="L94" s="104"/>
      <c r="M94" s="104"/>
      <c r="N94" s="104"/>
      <c r="O94" s="104"/>
      <c r="P94" s="104"/>
      <c r="Q94" s="104"/>
      <c r="R94" s="104"/>
      <c r="S94" s="104"/>
      <c r="T94" s="104"/>
      <c r="U94" s="104"/>
      <c r="V94" s="104"/>
      <c r="W94" s="104"/>
      <c r="X94" s="104"/>
      <c r="Y94" s="104"/>
      <c r="Z94" s="104"/>
    </row>
    <row r="95" spans="1:27" ht="15.75" hidden="1" customHeight="1" x14ac:dyDescent="0.15">
      <c r="A95" s="80"/>
      <c r="B95" s="80"/>
      <c r="C95" s="104"/>
      <c r="D95" s="104"/>
      <c r="E95" s="104"/>
      <c r="F95" s="104"/>
      <c r="G95" s="104"/>
      <c r="H95" s="104"/>
      <c r="I95" s="123"/>
      <c r="J95" s="104"/>
      <c r="K95" s="135"/>
      <c r="L95" s="104"/>
      <c r="M95" s="104"/>
      <c r="N95" s="104"/>
      <c r="O95" s="104"/>
      <c r="P95" s="104"/>
      <c r="Q95" s="104"/>
      <c r="R95" s="104"/>
      <c r="S95" s="104"/>
      <c r="T95" s="104"/>
      <c r="U95" s="104"/>
      <c r="V95" s="104"/>
      <c r="W95" s="104"/>
      <c r="X95" s="104"/>
      <c r="Y95" s="104"/>
      <c r="Z95" s="104"/>
    </row>
    <row r="96" spans="1:27" ht="15.75" hidden="1" customHeight="1" x14ac:dyDescent="0.15">
      <c r="A96" s="80"/>
      <c r="B96" s="80"/>
      <c r="C96" s="104"/>
      <c r="D96" s="104"/>
      <c r="E96" s="104"/>
      <c r="F96" s="104"/>
      <c r="G96" s="104"/>
      <c r="H96" s="104"/>
      <c r="I96" s="123"/>
      <c r="J96" s="104"/>
      <c r="K96" s="135"/>
      <c r="L96" s="104"/>
      <c r="M96" s="104"/>
      <c r="N96" s="104"/>
      <c r="O96" s="104"/>
      <c r="P96" s="104"/>
      <c r="Q96" s="104"/>
      <c r="R96" s="104"/>
      <c r="S96" s="104"/>
      <c r="T96" s="104"/>
      <c r="U96" s="104"/>
      <c r="V96" s="104"/>
      <c r="W96" s="104"/>
      <c r="X96" s="104"/>
      <c r="Y96" s="104"/>
      <c r="Z96" s="104"/>
    </row>
    <row r="97" spans="1:26" ht="15.75" hidden="1" customHeight="1" x14ac:dyDescent="0.15">
      <c r="A97" s="80"/>
      <c r="B97" s="80"/>
      <c r="C97" s="104"/>
      <c r="D97" s="104"/>
      <c r="E97" s="104"/>
      <c r="F97" s="104"/>
      <c r="G97" s="104"/>
      <c r="H97" s="104"/>
      <c r="I97" s="123"/>
      <c r="J97" s="104"/>
      <c r="K97" s="135"/>
      <c r="L97" s="104"/>
      <c r="M97" s="104"/>
      <c r="N97" s="104"/>
      <c r="O97" s="104"/>
      <c r="P97" s="104"/>
      <c r="Q97" s="104"/>
      <c r="R97" s="104"/>
      <c r="S97" s="104"/>
      <c r="T97" s="104"/>
      <c r="U97" s="104"/>
      <c r="V97" s="104"/>
      <c r="W97" s="104"/>
      <c r="X97" s="104"/>
      <c r="Y97" s="104"/>
      <c r="Z97" s="104"/>
    </row>
    <row r="98" spans="1:26" ht="15.75" hidden="1" customHeight="1" x14ac:dyDescent="0.15">
      <c r="A98" s="80"/>
      <c r="B98" s="80"/>
      <c r="C98" s="104"/>
      <c r="D98" s="104"/>
      <c r="E98" s="104"/>
      <c r="F98" s="104"/>
      <c r="G98" s="104"/>
      <c r="H98" s="104"/>
      <c r="I98" s="123"/>
      <c r="J98" s="104"/>
      <c r="K98" s="135"/>
      <c r="L98" s="104"/>
      <c r="M98" s="104"/>
      <c r="N98" s="104"/>
      <c r="O98" s="104"/>
      <c r="P98" s="104"/>
      <c r="Q98" s="104"/>
      <c r="R98" s="104"/>
      <c r="S98" s="104"/>
      <c r="T98" s="104"/>
      <c r="U98" s="104"/>
      <c r="V98" s="104"/>
      <c r="W98" s="104"/>
      <c r="X98" s="104"/>
      <c r="Y98" s="104"/>
      <c r="Z98" s="104"/>
    </row>
    <row r="99" spans="1:26" ht="15.75" hidden="1" customHeight="1" x14ac:dyDescent="0.15">
      <c r="A99" s="80"/>
      <c r="B99" s="80"/>
      <c r="C99" s="104"/>
      <c r="D99" s="104"/>
      <c r="E99" s="104"/>
      <c r="F99" s="104"/>
      <c r="G99" s="104"/>
      <c r="H99" s="104"/>
      <c r="I99" s="123"/>
      <c r="J99" s="104"/>
      <c r="K99" s="135"/>
      <c r="L99" s="104"/>
      <c r="M99" s="104"/>
      <c r="N99" s="104"/>
      <c r="O99" s="104"/>
      <c r="P99" s="104"/>
      <c r="Q99" s="104"/>
      <c r="R99" s="104"/>
      <c r="S99" s="104"/>
      <c r="T99" s="104"/>
      <c r="U99" s="104"/>
      <c r="V99" s="104"/>
      <c r="W99" s="104"/>
      <c r="X99" s="104"/>
      <c r="Y99" s="104"/>
      <c r="Z99" s="104"/>
    </row>
    <row r="100" spans="1:26" ht="15.75" hidden="1" customHeight="1" x14ac:dyDescent="0.15">
      <c r="A100" s="80"/>
      <c r="B100" s="80"/>
      <c r="C100" s="104"/>
      <c r="D100" s="104"/>
      <c r="E100" s="104"/>
      <c r="F100" s="104"/>
      <c r="G100" s="104"/>
      <c r="H100" s="104"/>
      <c r="I100" s="123"/>
      <c r="J100" s="104"/>
      <c r="K100" s="135"/>
      <c r="L100" s="104"/>
      <c r="M100" s="104"/>
      <c r="N100" s="104"/>
      <c r="O100" s="104"/>
      <c r="P100" s="104"/>
      <c r="Q100" s="104"/>
      <c r="R100" s="104"/>
      <c r="S100" s="104"/>
      <c r="T100" s="104"/>
      <c r="U100" s="104"/>
      <c r="V100" s="104"/>
      <c r="W100" s="104"/>
      <c r="X100" s="104"/>
      <c r="Y100" s="104"/>
      <c r="Z100" s="104"/>
    </row>
    <row r="101" spans="1:26" ht="15.75" hidden="1" customHeight="1" x14ac:dyDescent="0.15">
      <c r="A101" s="80"/>
      <c r="B101" s="80"/>
      <c r="C101" s="104"/>
      <c r="D101" s="104"/>
      <c r="E101" s="104"/>
      <c r="F101" s="104"/>
      <c r="G101" s="104"/>
      <c r="H101" s="104"/>
      <c r="I101" s="123"/>
      <c r="J101" s="104"/>
      <c r="K101" s="135"/>
      <c r="L101" s="104"/>
      <c r="M101" s="104"/>
      <c r="N101" s="104"/>
      <c r="O101" s="104"/>
      <c r="P101" s="104"/>
      <c r="Q101" s="104"/>
      <c r="R101" s="104"/>
      <c r="S101" s="104"/>
      <c r="T101" s="104"/>
      <c r="U101" s="104"/>
      <c r="V101" s="104"/>
      <c r="W101" s="104"/>
      <c r="X101" s="104"/>
      <c r="Y101" s="104"/>
      <c r="Z101" s="104"/>
    </row>
    <row r="102" spans="1:26" ht="15.75" hidden="1" customHeight="1" x14ac:dyDescent="0.15">
      <c r="A102" s="80"/>
      <c r="B102" s="80"/>
      <c r="C102" s="104"/>
      <c r="D102" s="104"/>
      <c r="E102" s="104"/>
      <c r="F102" s="104"/>
      <c r="G102" s="104"/>
      <c r="H102" s="104"/>
      <c r="I102" s="123"/>
      <c r="J102" s="104"/>
      <c r="K102" s="135"/>
      <c r="L102" s="104"/>
      <c r="M102" s="104"/>
      <c r="N102" s="104"/>
      <c r="O102" s="104"/>
      <c r="P102" s="104"/>
      <c r="Q102" s="104"/>
      <c r="R102" s="104"/>
      <c r="S102" s="104"/>
      <c r="T102" s="104"/>
      <c r="U102" s="104"/>
      <c r="V102" s="104"/>
      <c r="W102" s="104"/>
      <c r="X102" s="104"/>
      <c r="Y102" s="104"/>
      <c r="Z102" s="104"/>
    </row>
    <row r="103" spans="1:26" ht="15.75" hidden="1" customHeight="1" x14ac:dyDescent="0.15">
      <c r="A103" s="80"/>
      <c r="B103" s="80"/>
      <c r="C103" s="104"/>
      <c r="D103" s="104"/>
      <c r="E103" s="104"/>
      <c r="F103" s="104"/>
      <c r="G103" s="104"/>
      <c r="H103" s="104"/>
      <c r="I103" s="123"/>
      <c r="J103" s="104"/>
      <c r="K103" s="135"/>
      <c r="L103" s="104"/>
      <c r="M103" s="104"/>
      <c r="N103" s="104"/>
      <c r="O103" s="104"/>
      <c r="P103" s="104"/>
      <c r="Q103" s="104"/>
      <c r="R103" s="104"/>
      <c r="S103" s="104"/>
      <c r="T103" s="104"/>
      <c r="U103" s="104"/>
      <c r="V103" s="104"/>
      <c r="W103" s="104"/>
      <c r="X103" s="104"/>
      <c r="Y103" s="104"/>
      <c r="Z103" s="104"/>
    </row>
    <row r="104" spans="1:26" ht="15.75" hidden="1" customHeight="1" x14ac:dyDescent="0.15">
      <c r="A104" s="80"/>
      <c r="B104" s="80"/>
      <c r="C104" s="104"/>
      <c r="D104" s="104"/>
      <c r="E104" s="104"/>
      <c r="F104" s="104"/>
      <c r="G104" s="104"/>
      <c r="H104" s="104"/>
      <c r="I104" s="123"/>
      <c r="J104" s="104"/>
      <c r="K104" s="135"/>
      <c r="L104" s="104"/>
      <c r="M104" s="104"/>
      <c r="N104" s="104"/>
      <c r="O104" s="104"/>
      <c r="P104" s="104"/>
      <c r="Q104" s="104"/>
      <c r="R104" s="104"/>
      <c r="S104" s="104"/>
      <c r="T104" s="104"/>
      <c r="U104" s="104"/>
      <c r="V104" s="104"/>
      <c r="W104" s="104"/>
      <c r="X104" s="104"/>
      <c r="Y104" s="104"/>
      <c r="Z104" s="104"/>
    </row>
    <row r="105" spans="1:26" ht="15.75" hidden="1" customHeight="1" x14ac:dyDescent="0.15">
      <c r="A105" s="80"/>
      <c r="B105" s="80"/>
      <c r="C105" s="104"/>
      <c r="D105" s="104"/>
      <c r="E105" s="104"/>
      <c r="F105" s="104"/>
      <c r="G105" s="104"/>
      <c r="H105" s="104"/>
      <c r="I105" s="123"/>
      <c r="J105" s="104"/>
      <c r="K105" s="135"/>
      <c r="L105" s="104"/>
      <c r="M105" s="104"/>
      <c r="N105" s="104"/>
      <c r="O105" s="104"/>
      <c r="P105" s="104"/>
      <c r="Q105" s="104"/>
      <c r="R105" s="104"/>
      <c r="S105" s="104"/>
      <c r="T105" s="104"/>
      <c r="U105" s="104"/>
      <c r="V105" s="104"/>
      <c r="W105" s="104"/>
      <c r="X105" s="104"/>
      <c r="Y105" s="104"/>
      <c r="Z105" s="104"/>
    </row>
    <row r="106" spans="1:26" ht="15.75" hidden="1" customHeight="1" x14ac:dyDescent="0.15">
      <c r="A106" s="80"/>
      <c r="B106" s="80"/>
      <c r="C106" s="104"/>
      <c r="D106" s="104"/>
      <c r="E106" s="104"/>
      <c r="F106" s="104"/>
      <c r="G106" s="104"/>
      <c r="H106" s="104"/>
      <c r="I106" s="123"/>
      <c r="J106" s="104"/>
      <c r="K106" s="135"/>
      <c r="L106" s="104"/>
      <c r="M106" s="104"/>
      <c r="N106" s="104"/>
      <c r="O106" s="104"/>
      <c r="P106" s="104"/>
      <c r="Q106" s="104"/>
      <c r="R106" s="104"/>
      <c r="S106" s="104"/>
      <c r="T106" s="104"/>
      <c r="U106" s="104"/>
      <c r="V106" s="104"/>
      <c r="W106" s="104"/>
      <c r="X106" s="104"/>
      <c r="Y106" s="104"/>
      <c r="Z106" s="104"/>
    </row>
    <row r="107" spans="1:26" ht="15.75" hidden="1" customHeight="1" x14ac:dyDescent="0.15">
      <c r="A107" s="80"/>
      <c r="B107" s="80"/>
      <c r="C107" s="104"/>
      <c r="D107" s="104"/>
      <c r="E107" s="104"/>
      <c r="F107" s="104"/>
      <c r="G107" s="104"/>
      <c r="H107" s="104"/>
      <c r="I107" s="123"/>
      <c r="J107" s="104"/>
      <c r="K107" s="135"/>
      <c r="L107" s="104"/>
      <c r="M107" s="104"/>
      <c r="N107" s="104"/>
      <c r="O107" s="104"/>
      <c r="P107" s="104"/>
      <c r="Q107" s="104"/>
      <c r="R107" s="104"/>
      <c r="S107" s="104"/>
      <c r="T107" s="104"/>
      <c r="U107" s="104"/>
      <c r="V107" s="104"/>
      <c r="W107" s="104"/>
      <c r="X107" s="104"/>
      <c r="Y107" s="104"/>
      <c r="Z107" s="104"/>
    </row>
    <row r="108" spans="1:26" ht="20.100000000000001" customHeight="1" x14ac:dyDescent="0.15">
      <c r="A108" s="80"/>
      <c r="B108" s="80"/>
      <c r="C108" s="104"/>
      <c r="D108" s="104"/>
      <c r="E108" s="104"/>
      <c r="F108" s="104"/>
      <c r="G108" s="104"/>
      <c r="H108" s="104"/>
      <c r="I108" s="123"/>
      <c r="J108" s="104"/>
      <c r="K108" s="135"/>
      <c r="L108" s="104"/>
      <c r="M108" s="104"/>
      <c r="N108" s="104"/>
      <c r="O108" s="104"/>
      <c r="P108" s="104"/>
      <c r="Q108" s="104"/>
      <c r="R108" s="104"/>
      <c r="S108" s="104"/>
      <c r="T108" s="104"/>
      <c r="U108" s="104"/>
      <c r="V108" s="104"/>
      <c r="W108" s="104"/>
      <c r="X108" s="104"/>
      <c r="Y108" s="104"/>
      <c r="Z108" s="104"/>
    </row>
    <row r="109" spans="1:26" ht="20.100000000000001" customHeight="1" x14ac:dyDescent="0.15">
      <c r="A109" s="80"/>
      <c r="B109" s="80"/>
      <c r="C109" s="91" t="s">
        <v>124</v>
      </c>
      <c r="D109" s="92"/>
      <c r="E109" s="92"/>
      <c r="F109" s="92"/>
      <c r="G109" s="92"/>
      <c r="H109" s="93"/>
      <c r="Q109" s="136"/>
    </row>
    <row r="110" spans="1:26" ht="15" customHeight="1" x14ac:dyDescent="0.15">
      <c r="A110" s="80"/>
      <c r="B110" s="80"/>
      <c r="C110" s="137"/>
      <c r="D110" s="138"/>
      <c r="E110" s="138"/>
      <c r="F110" s="138"/>
      <c r="G110" s="138"/>
      <c r="H110" s="138"/>
      <c r="I110" s="139"/>
      <c r="J110" s="96"/>
      <c r="K110" s="139"/>
      <c r="L110" s="96"/>
      <c r="M110" s="96"/>
      <c r="N110" s="96"/>
      <c r="O110" s="96"/>
      <c r="P110" s="96"/>
      <c r="Q110" s="140"/>
      <c r="R110" s="96"/>
      <c r="S110" s="96"/>
      <c r="T110" s="96"/>
      <c r="U110" s="96"/>
      <c r="V110" s="96"/>
      <c r="W110" s="96"/>
      <c r="X110" s="96"/>
      <c r="Y110" s="96"/>
      <c r="Z110" s="97"/>
    </row>
    <row r="111" spans="1:26" ht="30" customHeight="1" x14ac:dyDescent="0.15">
      <c r="A111" s="80"/>
      <c r="B111" s="80"/>
      <c r="C111" s="137"/>
      <c r="D111" s="141" t="s">
        <v>185</v>
      </c>
      <c r="E111" s="141"/>
      <c r="F111" s="141"/>
      <c r="G111" s="141"/>
      <c r="H111" s="141"/>
      <c r="I111" s="141"/>
      <c r="J111" s="141"/>
      <c r="K111" s="141"/>
      <c r="L111" s="141"/>
      <c r="M111" s="141"/>
      <c r="N111" s="141"/>
      <c r="O111" s="141"/>
      <c r="P111" s="141"/>
      <c r="Q111" s="141"/>
      <c r="R111" s="141"/>
      <c r="S111" s="141"/>
      <c r="T111" s="141"/>
      <c r="U111" s="141"/>
      <c r="V111" s="141"/>
      <c r="W111" s="141"/>
      <c r="X111" s="141"/>
      <c r="Y111" s="141"/>
      <c r="Z111" s="103"/>
    </row>
    <row r="112" spans="1:26" ht="20.100000000000001" customHeight="1" x14ac:dyDescent="0.15">
      <c r="A112" s="80"/>
      <c r="B112" s="80"/>
      <c r="C112" s="98"/>
      <c r="D112" s="99">
        <v>1</v>
      </c>
      <c r="E112" s="75" t="s">
        <v>122</v>
      </c>
      <c r="I112" s="21"/>
      <c r="J112" s="21"/>
      <c r="K112" s="21"/>
      <c r="L112" s="21"/>
      <c r="M112" s="21"/>
      <c r="N112" s="21"/>
      <c r="O112" s="21"/>
      <c r="P112" s="21"/>
      <c r="Q112" s="57"/>
      <c r="R112" s="21"/>
      <c r="S112" s="21"/>
      <c r="T112" s="21"/>
      <c r="U112" s="21"/>
      <c r="V112" s="21"/>
      <c r="W112" s="21"/>
      <c r="X112" s="21"/>
      <c r="Y112" s="21"/>
      <c r="Z112" s="103"/>
    </row>
    <row r="113" spans="1:26" ht="20.100000000000001" customHeight="1" x14ac:dyDescent="0.15">
      <c r="A113" s="80"/>
      <c r="B113" s="80"/>
      <c r="C113" s="98"/>
      <c r="D113" s="99"/>
      <c r="E113" s="104"/>
      <c r="F113" s="104"/>
      <c r="G113" s="104"/>
      <c r="H113" s="104"/>
      <c r="I113" s="110"/>
      <c r="J113" s="106" t="s">
        <v>123</v>
      </c>
      <c r="K113" s="129"/>
      <c r="L113" s="105"/>
      <c r="M113" s="105"/>
      <c r="N113" s="105"/>
      <c r="O113" s="105"/>
      <c r="P113" s="105"/>
      <c r="Q113" s="142"/>
      <c r="R113" s="105"/>
      <c r="S113" s="105"/>
      <c r="T113" s="105"/>
      <c r="U113" s="105"/>
      <c r="V113" s="105"/>
      <c r="W113" s="105"/>
      <c r="X113" s="105"/>
      <c r="Y113" s="105"/>
      <c r="Z113" s="103"/>
    </row>
    <row r="114" spans="1:26" ht="20.100000000000001" customHeight="1" x14ac:dyDescent="0.15">
      <c r="A114" s="80">
        <f>IF(AND(TRIM($I114)&lt;&gt;"", NOT(OR(IFERROR(SEARCH(" ",$I114),0)&gt;0, IFERROR(SEARCH("　",$I114),0)&gt;0))), 1001, 0)</f>
        <v>0</v>
      </c>
      <c r="B114" s="80"/>
      <c r="C114" s="98"/>
      <c r="D114" s="99">
        <f>D112+1</f>
        <v>2</v>
      </c>
      <c r="E114" s="75" t="s">
        <v>172</v>
      </c>
      <c r="I114" s="21"/>
      <c r="J114" s="21"/>
      <c r="K114" s="21"/>
      <c r="L114" s="21"/>
      <c r="M114" s="21"/>
      <c r="N114" s="21"/>
      <c r="O114" s="21"/>
      <c r="P114" s="21"/>
      <c r="Q114" s="21"/>
      <c r="R114" s="21"/>
      <c r="S114" s="21"/>
      <c r="T114" s="21"/>
      <c r="U114" s="21"/>
      <c r="V114" s="21"/>
      <c r="W114" s="21"/>
      <c r="X114" s="21"/>
      <c r="Y114" s="21"/>
      <c r="Z114" s="103"/>
    </row>
    <row r="115" spans="1:26" ht="20.100000000000001" customHeight="1" x14ac:dyDescent="0.15">
      <c r="A115" s="80"/>
      <c r="B115" s="80"/>
      <c r="C115" s="98"/>
      <c r="D115" s="99"/>
      <c r="E115" s="104"/>
      <c r="F115" s="104"/>
      <c r="G115" s="104"/>
      <c r="H115" s="104"/>
      <c r="I115" s="110"/>
      <c r="J115" s="106" t="s">
        <v>164</v>
      </c>
      <c r="K115" s="106"/>
      <c r="L115" s="106"/>
      <c r="M115" s="106"/>
      <c r="N115" s="106"/>
      <c r="O115" s="106"/>
      <c r="P115" s="106"/>
      <c r="Q115" s="106"/>
      <c r="R115" s="106"/>
      <c r="S115" s="106"/>
      <c r="T115" s="106"/>
      <c r="U115" s="106"/>
      <c r="V115" s="106"/>
      <c r="W115" s="106"/>
      <c r="X115" s="106"/>
      <c r="Y115" s="106"/>
      <c r="Z115" s="103"/>
    </row>
    <row r="116" spans="1:26" ht="20.100000000000001" customHeight="1" x14ac:dyDescent="0.15">
      <c r="A116" s="80">
        <f>IF(AND(TRIM($I116)&lt;&gt;"", NOT(OR(IFERROR(SEARCH(" ",$I116),0)&gt;0, IFERROR(SEARCH("　",$I116),0)&gt;0))), 1001, 0)</f>
        <v>0</v>
      </c>
      <c r="B116" s="80"/>
      <c r="C116" s="98"/>
      <c r="D116" s="99">
        <f>D114+1</f>
        <v>3</v>
      </c>
      <c r="E116" s="75" t="s">
        <v>173</v>
      </c>
      <c r="I116" s="21"/>
      <c r="J116" s="21"/>
      <c r="K116" s="21"/>
      <c r="L116" s="21"/>
      <c r="M116" s="21"/>
      <c r="N116" s="21"/>
      <c r="O116" s="21"/>
      <c r="P116" s="21"/>
      <c r="Q116" s="21"/>
      <c r="R116" s="21"/>
      <c r="S116" s="21"/>
      <c r="T116" s="21"/>
      <c r="U116" s="21"/>
      <c r="V116" s="21"/>
      <c r="W116" s="21"/>
      <c r="X116" s="21"/>
      <c r="Y116" s="21"/>
      <c r="Z116" s="103"/>
    </row>
    <row r="117" spans="1:26" ht="20.100000000000001" customHeight="1" x14ac:dyDescent="0.15">
      <c r="A117" s="80"/>
      <c r="B117" s="80"/>
      <c r="C117" s="98"/>
      <c r="D117" s="104"/>
      <c r="E117" s="104"/>
      <c r="F117" s="104"/>
      <c r="G117" s="104"/>
      <c r="H117" s="104"/>
      <c r="I117" s="110"/>
      <c r="J117" s="106" t="s">
        <v>5</v>
      </c>
      <c r="K117" s="106"/>
      <c r="L117" s="106"/>
      <c r="M117" s="106"/>
      <c r="N117" s="106"/>
      <c r="O117" s="106"/>
      <c r="P117" s="106"/>
      <c r="Q117" s="106"/>
      <c r="R117" s="106"/>
      <c r="S117" s="106"/>
      <c r="T117" s="106"/>
      <c r="U117" s="106"/>
      <c r="V117" s="106"/>
      <c r="W117" s="106"/>
      <c r="X117" s="106"/>
      <c r="Y117" s="106"/>
      <c r="Z117" s="103"/>
    </row>
    <row r="118" spans="1:26" ht="20.100000000000001" customHeight="1" x14ac:dyDescent="0.15">
      <c r="A118" s="80"/>
      <c r="B118" s="80"/>
      <c r="C118" s="98"/>
      <c r="D118" s="99">
        <f>D116+1</f>
        <v>4</v>
      </c>
      <c r="E118" s="75" t="s">
        <v>0</v>
      </c>
      <c r="I118" s="54"/>
      <c r="J118" s="55"/>
      <c r="K118" s="55"/>
      <c r="L118" s="55"/>
      <c r="M118" s="55"/>
      <c r="N118" s="104"/>
      <c r="O118" s="104"/>
      <c r="P118" s="104"/>
      <c r="Q118" s="104"/>
      <c r="R118" s="104"/>
      <c r="S118" s="104"/>
      <c r="T118" s="104"/>
      <c r="U118" s="104"/>
      <c r="V118" s="104"/>
      <c r="W118" s="104"/>
      <c r="X118" s="104"/>
      <c r="Y118" s="104"/>
      <c r="Z118" s="103"/>
    </row>
    <row r="119" spans="1:26" ht="20.100000000000001" customHeight="1" x14ac:dyDescent="0.15">
      <c r="A119" s="80"/>
      <c r="B119" s="80"/>
      <c r="C119" s="98"/>
      <c r="D119" s="99"/>
      <c r="E119" s="104"/>
      <c r="F119" s="104"/>
      <c r="G119" s="104"/>
      <c r="H119" s="104"/>
      <c r="I119" s="101"/>
      <c r="J119" s="106" t="s">
        <v>198</v>
      </c>
      <c r="K119" s="105"/>
      <c r="L119" s="105"/>
      <c r="M119" s="105"/>
      <c r="N119" s="105"/>
      <c r="O119" s="105"/>
      <c r="P119" s="105"/>
      <c r="Q119" s="105"/>
      <c r="R119" s="105"/>
      <c r="S119" s="105"/>
      <c r="T119" s="105"/>
      <c r="U119" s="105"/>
      <c r="V119" s="105"/>
      <c r="W119" s="105"/>
      <c r="X119" s="105"/>
      <c r="Y119" s="105"/>
      <c r="Z119" s="103"/>
    </row>
    <row r="120" spans="1:26" ht="20.100000000000001" customHeight="1" x14ac:dyDescent="0.15">
      <c r="A120" s="80">
        <f>IF(AND(TRIM($I120)&lt;&gt;"", AND(OR(ISERROR(FIND("@"&amp;LEFT($I120,3)&amp;"@", 都道府県3))=FALSE, ISERROR(FIND("@"&amp;LEFT($I120,4)&amp;"@",都道府県4))=FALSE))=FALSE), 1001, 0)</f>
        <v>0</v>
      </c>
      <c r="B120" s="80"/>
      <c r="C120" s="98"/>
      <c r="D120" s="99">
        <f>D118+1</f>
        <v>5</v>
      </c>
      <c r="E120" s="75" t="s">
        <v>125</v>
      </c>
      <c r="I120" s="49"/>
      <c r="J120" s="49"/>
      <c r="K120" s="49"/>
      <c r="L120" s="49"/>
      <c r="M120" s="49"/>
      <c r="N120" s="49"/>
      <c r="O120" s="49"/>
      <c r="P120" s="49"/>
      <c r="Q120" s="50"/>
      <c r="R120" s="49"/>
      <c r="S120" s="49"/>
      <c r="T120" s="49"/>
      <c r="U120" s="49"/>
      <c r="V120" s="49"/>
      <c r="W120" s="49"/>
      <c r="X120" s="49"/>
      <c r="Y120" s="49"/>
      <c r="Z120" s="103"/>
    </row>
    <row r="121" spans="1:26" ht="20.100000000000001" customHeight="1" x14ac:dyDescent="0.15">
      <c r="A121" s="80"/>
      <c r="B121" s="80"/>
      <c r="C121" s="98"/>
      <c r="D121" s="99"/>
      <c r="E121" s="104"/>
      <c r="F121" s="104"/>
      <c r="G121" s="104"/>
      <c r="H121" s="104"/>
      <c r="I121" s="101"/>
      <c r="J121" s="106" t="s">
        <v>170</v>
      </c>
      <c r="K121" s="105"/>
      <c r="L121" s="105"/>
      <c r="M121" s="105"/>
      <c r="N121" s="105"/>
      <c r="O121" s="105"/>
      <c r="P121" s="105"/>
      <c r="Q121" s="105"/>
      <c r="R121" s="105"/>
      <c r="S121" s="105"/>
      <c r="T121" s="105"/>
      <c r="U121" s="105"/>
      <c r="V121" s="105"/>
      <c r="W121" s="105"/>
      <c r="X121" s="105"/>
      <c r="Y121" s="105"/>
      <c r="Z121" s="103"/>
    </row>
    <row r="122" spans="1:26" ht="20.100000000000001" customHeight="1" x14ac:dyDescent="0.15">
      <c r="A122" s="80">
        <f>IF(AND(TRIM($I122)&lt;&gt;"", NOT(AND(ISNUMBER(VALUE(SUBSTITUTE($I122,"-",""))), IFERROR(SEARCH("-",$I122),0)&gt;0))), 1001, 0)</f>
        <v>0</v>
      </c>
      <c r="B122" s="80"/>
      <c r="C122" s="98"/>
      <c r="D122" s="99">
        <f>D120+1</f>
        <v>6</v>
      </c>
      <c r="E122" s="75" t="s">
        <v>3</v>
      </c>
      <c r="I122" s="21"/>
      <c r="J122" s="21"/>
      <c r="K122" s="21"/>
      <c r="L122" s="21"/>
      <c r="M122" s="21"/>
      <c r="O122" s="111" t="s">
        <v>119</v>
      </c>
      <c r="P122" s="9"/>
      <c r="Q122" s="75" t="s">
        <v>120</v>
      </c>
      <c r="Y122" s="105"/>
      <c r="Z122" s="103"/>
    </row>
    <row r="123" spans="1:26" ht="20.100000000000001" customHeight="1" x14ac:dyDescent="0.15">
      <c r="A123" s="80"/>
      <c r="B123" s="80"/>
      <c r="C123" s="107"/>
      <c r="D123" s="104"/>
      <c r="E123" s="104"/>
      <c r="F123" s="104"/>
      <c r="G123" s="104"/>
      <c r="H123" s="104"/>
      <c r="I123" s="101"/>
      <c r="J123" s="106" t="s">
        <v>171</v>
      </c>
      <c r="K123" s="105"/>
      <c r="L123" s="105"/>
      <c r="M123" s="105"/>
      <c r="N123" s="105"/>
      <c r="O123" s="105"/>
      <c r="P123" s="105"/>
      <c r="Q123" s="105"/>
      <c r="R123" s="105"/>
      <c r="S123" s="105"/>
      <c r="T123" s="105"/>
      <c r="U123" s="105"/>
      <c r="V123" s="105"/>
      <c r="W123" s="105"/>
      <c r="X123" s="105"/>
      <c r="Y123" s="105"/>
      <c r="Z123" s="103"/>
    </row>
    <row r="124" spans="1:26" ht="20.100000000000001" customHeight="1" x14ac:dyDescent="0.15">
      <c r="A124" s="80">
        <f>IF(AND(TRIM($I124)&lt;&gt;"", NOT(AND(ISNUMBER(VALUE(SUBSTITUTE($I124,"-",""))), IFERROR(SEARCH("-",$I124),0)&gt;0))), 1001, 0)</f>
        <v>0</v>
      </c>
      <c r="B124" s="80"/>
      <c r="C124" s="98"/>
      <c r="D124" s="99">
        <f>D122+1</f>
        <v>7</v>
      </c>
      <c r="E124" s="75" t="s">
        <v>4</v>
      </c>
      <c r="I124" s="21"/>
      <c r="J124" s="21"/>
      <c r="K124" s="21"/>
      <c r="L124" s="21"/>
      <c r="M124" s="21"/>
      <c r="N124" s="105"/>
      <c r="O124" s="105"/>
      <c r="P124" s="105"/>
      <c r="Q124" s="105"/>
      <c r="R124" s="105"/>
      <c r="S124" s="105"/>
      <c r="T124" s="105"/>
      <c r="U124" s="105"/>
      <c r="V124" s="105"/>
      <c r="W124" s="105"/>
      <c r="X124" s="105"/>
      <c r="Y124" s="105"/>
      <c r="Z124" s="103"/>
    </row>
    <row r="125" spans="1:26" ht="20.100000000000001" customHeight="1" x14ac:dyDescent="0.15">
      <c r="A125" s="80"/>
      <c r="B125" s="80"/>
      <c r="C125" s="107"/>
      <c r="D125" s="104"/>
      <c r="E125" s="104"/>
      <c r="F125" s="104"/>
      <c r="G125" s="104"/>
      <c r="H125" s="104"/>
      <c r="I125" s="101"/>
      <c r="J125" s="106" t="s">
        <v>171</v>
      </c>
      <c r="K125" s="105"/>
      <c r="L125" s="105"/>
      <c r="M125" s="105"/>
      <c r="N125" s="105"/>
      <c r="O125" s="105"/>
      <c r="P125" s="105"/>
      <c r="Q125" s="105"/>
      <c r="R125" s="105"/>
      <c r="S125" s="105"/>
      <c r="T125" s="105"/>
      <c r="U125" s="105"/>
      <c r="V125" s="105"/>
      <c r="W125" s="105"/>
      <c r="X125" s="105"/>
      <c r="Y125" s="105"/>
      <c r="Z125" s="103"/>
    </row>
    <row r="126" spans="1:26" ht="20.100000000000001" customHeight="1" x14ac:dyDescent="0.15">
      <c r="A126" s="80">
        <f>IF(AND(TRIM($I126)&lt;&gt;"", NOT(IFERROR(SEARCH("@",$I126),0)&gt;0)), 1001, 0)</f>
        <v>0</v>
      </c>
      <c r="B126" s="80"/>
      <c r="C126" s="98"/>
      <c r="D126" s="99">
        <f>D124+1</f>
        <v>8</v>
      </c>
      <c r="E126" s="75" t="s">
        <v>126</v>
      </c>
      <c r="I126" s="21"/>
      <c r="J126" s="21"/>
      <c r="K126" s="21"/>
      <c r="L126" s="21"/>
      <c r="M126" s="21"/>
      <c r="N126" s="21"/>
      <c r="O126" s="21"/>
      <c r="P126" s="21"/>
      <c r="Q126" s="56"/>
      <c r="R126" s="21"/>
      <c r="S126" s="21"/>
      <c r="T126" s="21"/>
      <c r="U126" s="21"/>
      <c r="V126" s="21"/>
      <c r="W126" s="21"/>
      <c r="X126" s="21"/>
      <c r="Y126" s="21"/>
      <c r="Z126" s="103"/>
    </row>
    <row r="127" spans="1:26" ht="20.100000000000001" customHeight="1" x14ac:dyDescent="0.15">
      <c r="A127" s="80"/>
      <c r="B127" s="80"/>
      <c r="C127" s="107"/>
      <c r="D127" s="104"/>
      <c r="E127" s="104"/>
      <c r="F127" s="104"/>
      <c r="G127" s="104"/>
      <c r="H127" s="104"/>
      <c r="I127" s="101"/>
      <c r="J127" s="112" t="s">
        <v>196</v>
      </c>
      <c r="K127" s="129"/>
      <c r="L127" s="105"/>
      <c r="M127" s="105"/>
      <c r="N127" s="105"/>
      <c r="O127" s="105"/>
      <c r="P127" s="105"/>
      <c r="Q127" s="130"/>
      <c r="R127" s="105"/>
      <c r="S127" s="105"/>
      <c r="T127" s="105"/>
      <c r="U127" s="105"/>
      <c r="V127" s="105"/>
      <c r="W127" s="105"/>
      <c r="X127" s="105"/>
      <c r="Y127" s="105"/>
      <c r="Z127" s="103"/>
    </row>
    <row r="128" spans="1:26" ht="20.100000000000001" customHeight="1" x14ac:dyDescent="0.15">
      <c r="A128" s="80"/>
      <c r="B128" s="80"/>
      <c r="C128" s="118"/>
      <c r="D128" s="119"/>
      <c r="E128" s="119"/>
      <c r="F128" s="119"/>
      <c r="G128" s="119"/>
      <c r="H128" s="119"/>
      <c r="I128" s="121"/>
      <c r="J128" s="120"/>
      <c r="K128" s="121"/>
      <c r="L128" s="120"/>
      <c r="M128" s="120"/>
      <c r="N128" s="120"/>
      <c r="O128" s="120"/>
      <c r="P128" s="120"/>
      <c r="Q128" s="143"/>
      <c r="R128" s="120"/>
      <c r="S128" s="120"/>
      <c r="T128" s="120"/>
      <c r="U128" s="120"/>
      <c r="V128" s="120"/>
      <c r="W128" s="120"/>
      <c r="X128" s="120"/>
      <c r="Y128" s="120"/>
      <c r="Z128" s="122"/>
    </row>
    <row r="129" spans="1:26" ht="20.100000000000001" customHeight="1" x14ac:dyDescent="0.15">
      <c r="A129" s="80"/>
      <c r="B129" s="80"/>
      <c r="C129" s="104"/>
      <c r="D129" s="104"/>
      <c r="E129" s="104"/>
      <c r="F129" s="104"/>
      <c r="G129" s="104"/>
      <c r="H129" s="104"/>
      <c r="I129" s="124"/>
      <c r="J129" s="124"/>
      <c r="K129" s="124"/>
      <c r="L129" s="124"/>
      <c r="M129" s="124"/>
      <c r="N129" s="124"/>
      <c r="O129" s="124"/>
      <c r="P129" s="124"/>
      <c r="Q129" s="144"/>
      <c r="R129" s="124"/>
      <c r="S129" s="124"/>
      <c r="T129" s="124"/>
      <c r="U129" s="124"/>
      <c r="V129" s="124"/>
      <c r="W129" s="124"/>
      <c r="X129" s="124"/>
      <c r="Y129" s="124"/>
      <c r="Z129" s="104"/>
    </row>
    <row r="130" spans="1:26" ht="15.75" hidden="1" customHeight="1" x14ac:dyDescent="0.15">
      <c r="A130" s="80"/>
      <c r="B130" s="80"/>
      <c r="C130" s="104"/>
      <c r="D130" s="104"/>
      <c r="E130" s="104"/>
      <c r="F130" s="104"/>
      <c r="G130" s="104"/>
      <c r="H130" s="104"/>
      <c r="I130" s="124"/>
      <c r="J130" s="124"/>
      <c r="K130" s="124"/>
      <c r="L130" s="124"/>
      <c r="M130" s="124"/>
      <c r="N130" s="124"/>
      <c r="O130" s="124"/>
      <c r="P130" s="124"/>
      <c r="Q130" s="144"/>
      <c r="R130" s="124"/>
      <c r="S130" s="124"/>
      <c r="T130" s="124"/>
      <c r="U130" s="124"/>
      <c r="V130" s="124"/>
      <c r="W130" s="124"/>
      <c r="X130" s="124"/>
      <c r="Y130" s="124"/>
      <c r="Z130" s="104"/>
    </row>
    <row r="131" spans="1:26" ht="15.75" hidden="1" customHeight="1" x14ac:dyDescent="0.15">
      <c r="A131" s="80"/>
      <c r="B131" s="80"/>
      <c r="C131" s="104"/>
      <c r="D131" s="104"/>
      <c r="E131" s="104"/>
      <c r="F131" s="104"/>
      <c r="G131" s="104"/>
      <c r="H131" s="104"/>
      <c r="I131" s="124"/>
      <c r="J131" s="124"/>
      <c r="K131" s="124"/>
      <c r="L131" s="124"/>
      <c r="M131" s="124"/>
      <c r="N131" s="124"/>
      <c r="O131" s="124"/>
      <c r="P131" s="124"/>
      <c r="Q131" s="144"/>
      <c r="R131" s="124"/>
      <c r="S131" s="124"/>
      <c r="T131" s="124"/>
      <c r="U131" s="124"/>
      <c r="V131" s="124"/>
      <c r="W131" s="124"/>
      <c r="X131" s="124"/>
      <c r="Y131" s="124"/>
      <c r="Z131" s="104"/>
    </row>
    <row r="132" spans="1:26" ht="15.75" hidden="1" customHeight="1" x14ac:dyDescent="0.15">
      <c r="A132" s="80"/>
      <c r="B132" s="80"/>
      <c r="C132" s="104"/>
      <c r="D132" s="104"/>
      <c r="E132" s="104"/>
      <c r="F132" s="104"/>
      <c r="G132" s="104"/>
      <c r="H132" s="104"/>
      <c r="I132" s="124"/>
      <c r="J132" s="124"/>
      <c r="K132" s="124"/>
      <c r="L132" s="124"/>
      <c r="M132" s="124"/>
      <c r="N132" s="124"/>
      <c r="O132" s="124"/>
      <c r="P132" s="124"/>
      <c r="Q132" s="144"/>
      <c r="R132" s="124"/>
      <c r="S132" s="124"/>
      <c r="T132" s="124"/>
      <c r="U132" s="124"/>
      <c r="V132" s="124"/>
      <c r="W132" s="124"/>
      <c r="X132" s="124"/>
      <c r="Y132" s="124"/>
      <c r="Z132" s="104"/>
    </row>
    <row r="133" spans="1:26" ht="15.75" hidden="1" customHeight="1" x14ac:dyDescent="0.15">
      <c r="A133" s="80"/>
      <c r="B133" s="80"/>
      <c r="C133" s="104"/>
      <c r="D133" s="104"/>
      <c r="E133" s="104"/>
      <c r="F133" s="104"/>
      <c r="G133" s="104"/>
      <c r="H133" s="104"/>
      <c r="I133" s="124"/>
      <c r="J133" s="124"/>
      <c r="K133" s="124"/>
      <c r="L133" s="124"/>
      <c r="M133" s="124"/>
      <c r="N133" s="124"/>
      <c r="O133" s="124"/>
      <c r="P133" s="124"/>
      <c r="Q133" s="144"/>
      <c r="R133" s="124"/>
      <c r="S133" s="124"/>
      <c r="T133" s="124"/>
      <c r="U133" s="124"/>
      <c r="V133" s="124"/>
      <c r="W133" s="124"/>
      <c r="X133" s="124"/>
      <c r="Y133" s="124"/>
      <c r="Z133" s="104"/>
    </row>
    <row r="134" spans="1:26" ht="15.75" hidden="1" customHeight="1" x14ac:dyDescent="0.15">
      <c r="A134" s="80"/>
      <c r="B134" s="80"/>
      <c r="C134" s="104"/>
      <c r="D134" s="104"/>
      <c r="E134" s="104"/>
      <c r="F134" s="104"/>
      <c r="G134" s="104"/>
      <c r="H134" s="104"/>
      <c r="I134" s="124"/>
      <c r="J134" s="124"/>
      <c r="K134" s="124"/>
      <c r="L134" s="124"/>
      <c r="M134" s="124"/>
      <c r="N134" s="124"/>
      <c r="O134" s="124"/>
      <c r="P134" s="124"/>
      <c r="Q134" s="144"/>
      <c r="R134" s="124"/>
      <c r="S134" s="124"/>
      <c r="T134" s="124"/>
      <c r="U134" s="124"/>
      <c r="V134" s="124"/>
      <c r="W134" s="124"/>
      <c r="X134" s="124"/>
      <c r="Y134" s="124"/>
      <c r="Z134" s="104"/>
    </row>
    <row r="135" spans="1:26" ht="15.75" hidden="1" customHeight="1" x14ac:dyDescent="0.15">
      <c r="A135" s="80"/>
      <c r="B135" s="80"/>
      <c r="C135" s="104"/>
      <c r="D135" s="104"/>
      <c r="E135" s="104"/>
      <c r="F135" s="104"/>
      <c r="G135" s="104"/>
      <c r="H135" s="104"/>
      <c r="I135" s="124"/>
      <c r="J135" s="124"/>
      <c r="K135" s="124"/>
      <c r="L135" s="124"/>
      <c r="M135" s="124"/>
      <c r="N135" s="124"/>
      <c r="O135" s="124"/>
      <c r="P135" s="124"/>
      <c r="Q135" s="144"/>
      <c r="R135" s="124"/>
      <c r="S135" s="124"/>
      <c r="T135" s="124"/>
      <c r="U135" s="124"/>
      <c r="V135" s="124"/>
      <c r="W135" s="124"/>
      <c r="X135" s="124"/>
      <c r="Y135" s="124"/>
      <c r="Z135" s="104"/>
    </row>
    <row r="136" spans="1:26" ht="15.75" hidden="1" customHeight="1" x14ac:dyDescent="0.15">
      <c r="A136" s="80"/>
      <c r="B136" s="80"/>
      <c r="C136" s="104"/>
      <c r="D136" s="104"/>
      <c r="E136" s="104"/>
      <c r="F136" s="104"/>
      <c r="G136" s="104"/>
      <c r="H136" s="104"/>
      <c r="I136" s="124"/>
      <c r="J136" s="124"/>
      <c r="K136" s="124"/>
      <c r="L136" s="124"/>
      <c r="M136" s="124"/>
      <c r="N136" s="124"/>
      <c r="O136" s="124"/>
      <c r="P136" s="124"/>
      <c r="Q136" s="144"/>
      <c r="R136" s="124"/>
      <c r="S136" s="124"/>
      <c r="T136" s="124"/>
      <c r="U136" s="124"/>
      <c r="V136" s="124"/>
      <c r="W136" s="124"/>
      <c r="X136" s="124"/>
      <c r="Y136" s="124"/>
      <c r="Z136" s="104"/>
    </row>
    <row r="137" spans="1:26" ht="15.75" hidden="1" customHeight="1" x14ac:dyDescent="0.15">
      <c r="A137" s="80"/>
      <c r="B137" s="80"/>
      <c r="C137" s="104"/>
      <c r="D137" s="104"/>
      <c r="E137" s="104"/>
      <c r="F137" s="104"/>
      <c r="G137" s="104"/>
      <c r="H137" s="104"/>
      <c r="I137" s="124"/>
      <c r="J137" s="124"/>
      <c r="K137" s="124"/>
      <c r="L137" s="124"/>
      <c r="M137" s="124"/>
      <c r="N137" s="124"/>
      <c r="O137" s="124"/>
      <c r="P137" s="124"/>
      <c r="Q137" s="144"/>
      <c r="R137" s="124"/>
      <c r="S137" s="124"/>
      <c r="T137" s="124"/>
      <c r="U137" s="124"/>
      <c r="V137" s="124"/>
      <c r="W137" s="124"/>
      <c r="X137" s="124"/>
      <c r="Y137" s="124"/>
      <c r="Z137" s="104"/>
    </row>
    <row r="138" spans="1:26" ht="15.75" hidden="1" customHeight="1" x14ac:dyDescent="0.15">
      <c r="A138" s="80"/>
      <c r="B138" s="80"/>
      <c r="C138" s="104"/>
      <c r="D138" s="104"/>
      <c r="E138" s="104"/>
      <c r="F138" s="104"/>
      <c r="G138" s="104"/>
      <c r="H138" s="104"/>
      <c r="I138" s="124"/>
      <c r="J138" s="124"/>
      <c r="K138" s="124"/>
      <c r="L138" s="124"/>
      <c r="M138" s="124"/>
      <c r="N138" s="124"/>
      <c r="O138" s="124"/>
      <c r="P138" s="124"/>
      <c r="Q138" s="144"/>
      <c r="R138" s="124"/>
      <c r="S138" s="124"/>
      <c r="T138" s="124"/>
      <c r="U138" s="124"/>
      <c r="V138" s="124"/>
      <c r="W138" s="124"/>
      <c r="X138" s="124"/>
      <c r="Y138" s="124"/>
      <c r="Z138" s="104"/>
    </row>
    <row r="139" spans="1:26" ht="15.75" hidden="1" customHeight="1" x14ac:dyDescent="0.15">
      <c r="A139" s="80"/>
      <c r="B139" s="80"/>
      <c r="C139" s="104"/>
      <c r="D139" s="104"/>
      <c r="E139" s="104"/>
      <c r="F139" s="104"/>
      <c r="G139" s="104"/>
      <c r="H139" s="104"/>
      <c r="I139" s="124"/>
      <c r="J139" s="124"/>
      <c r="K139" s="124"/>
      <c r="L139" s="124"/>
      <c r="M139" s="124"/>
      <c r="N139" s="124"/>
      <c r="O139" s="124"/>
      <c r="P139" s="124"/>
      <c r="Q139" s="144"/>
      <c r="R139" s="124"/>
      <c r="S139" s="124"/>
      <c r="T139" s="124"/>
      <c r="U139" s="124"/>
      <c r="V139" s="124"/>
      <c r="W139" s="124"/>
      <c r="X139" s="124"/>
      <c r="Y139" s="124"/>
      <c r="Z139" s="104"/>
    </row>
    <row r="140" spans="1:26" ht="15.75" hidden="1" customHeight="1" x14ac:dyDescent="0.15">
      <c r="A140" s="80"/>
      <c r="B140" s="80"/>
      <c r="C140" s="104"/>
      <c r="D140" s="104"/>
      <c r="E140" s="104"/>
      <c r="F140" s="104"/>
      <c r="G140" s="104"/>
      <c r="H140" s="104"/>
      <c r="I140" s="124"/>
      <c r="J140" s="124"/>
      <c r="K140" s="124"/>
      <c r="L140" s="124"/>
      <c r="M140" s="124"/>
      <c r="N140" s="124"/>
      <c r="O140" s="124"/>
      <c r="P140" s="124"/>
      <c r="Q140" s="144"/>
      <c r="R140" s="124"/>
      <c r="S140" s="124"/>
      <c r="T140" s="124"/>
      <c r="U140" s="124"/>
      <c r="V140" s="124"/>
      <c r="W140" s="124"/>
      <c r="X140" s="124"/>
      <c r="Y140" s="124"/>
      <c r="Z140" s="104"/>
    </row>
    <row r="141" spans="1:26" ht="15.75" hidden="1" customHeight="1" x14ac:dyDescent="0.15">
      <c r="A141" s="80"/>
      <c r="B141" s="80"/>
      <c r="C141" s="104"/>
      <c r="D141" s="104"/>
      <c r="E141" s="104"/>
      <c r="F141" s="104"/>
      <c r="G141" s="104"/>
      <c r="H141" s="104"/>
      <c r="I141" s="124"/>
      <c r="J141" s="124"/>
      <c r="K141" s="124"/>
      <c r="L141" s="124"/>
      <c r="M141" s="124"/>
      <c r="N141" s="124"/>
      <c r="O141" s="124"/>
      <c r="P141" s="124"/>
      <c r="Q141" s="144"/>
      <c r="R141" s="124"/>
      <c r="S141" s="124"/>
      <c r="T141" s="124"/>
      <c r="U141" s="124"/>
      <c r="V141" s="124"/>
      <c r="W141" s="124"/>
      <c r="X141" s="124"/>
      <c r="Y141" s="124"/>
      <c r="Z141" s="104"/>
    </row>
    <row r="142" spans="1:26" ht="15.75" hidden="1" customHeight="1" x14ac:dyDescent="0.15">
      <c r="A142" s="80"/>
      <c r="B142" s="80"/>
      <c r="C142" s="104"/>
      <c r="D142" s="104"/>
      <c r="E142" s="104"/>
      <c r="F142" s="104"/>
      <c r="G142" s="104"/>
      <c r="H142" s="104"/>
      <c r="I142" s="124"/>
      <c r="J142" s="124"/>
      <c r="K142" s="124"/>
      <c r="L142" s="124"/>
      <c r="M142" s="124"/>
      <c r="N142" s="124"/>
      <c r="O142" s="124"/>
      <c r="P142" s="124"/>
      <c r="Q142" s="144"/>
      <c r="R142" s="124"/>
      <c r="S142" s="124"/>
      <c r="T142" s="124"/>
      <c r="U142" s="124"/>
      <c r="V142" s="124"/>
      <c r="W142" s="124"/>
      <c r="X142" s="124"/>
      <c r="Y142" s="124"/>
      <c r="Z142" s="104"/>
    </row>
    <row r="143" spans="1:26" ht="15.75" hidden="1" customHeight="1" x14ac:dyDescent="0.15">
      <c r="A143" s="80"/>
      <c r="B143" s="80"/>
      <c r="C143" s="104"/>
      <c r="D143" s="104"/>
      <c r="E143" s="104"/>
      <c r="F143" s="104"/>
      <c r="G143" s="104"/>
      <c r="H143" s="104"/>
      <c r="I143" s="124"/>
      <c r="J143" s="124"/>
      <c r="K143" s="124"/>
      <c r="L143" s="124"/>
      <c r="M143" s="124"/>
      <c r="N143" s="124"/>
      <c r="O143" s="124"/>
      <c r="P143" s="124"/>
      <c r="Q143" s="144"/>
      <c r="R143" s="124"/>
      <c r="S143" s="124"/>
      <c r="T143" s="124"/>
      <c r="U143" s="124"/>
      <c r="V143" s="124"/>
      <c r="W143" s="124"/>
      <c r="X143" s="124"/>
      <c r="Y143" s="124"/>
      <c r="Z143" s="104"/>
    </row>
    <row r="144" spans="1:26" ht="15.75" hidden="1" customHeight="1" x14ac:dyDescent="0.15">
      <c r="A144" s="80"/>
      <c r="B144" s="80"/>
      <c r="C144" s="104"/>
      <c r="D144" s="104"/>
      <c r="E144" s="104"/>
      <c r="F144" s="104"/>
      <c r="G144" s="104"/>
      <c r="H144" s="104"/>
      <c r="I144" s="124"/>
      <c r="J144" s="124"/>
      <c r="K144" s="124"/>
      <c r="L144" s="124"/>
      <c r="M144" s="124"/>
      <c r="N144" s="124"/>
      <c r="O144" s="124"/>
      <c r="P144" s="124"/>
      <c r="Q144" s="144"/>
      <c r="R144" s="124"/>
      <c r="S144" s="124"/>
      <c r="T144" s="124"/>
      <c r="U144" s="124"/>
      <c r="V144" s="124"/>
      <c r="W144" s="124"/>
      <c r="X144" s="124"/>
      <c r="Y144" s="124"/>
      <c r="Z144" s="104"/>
    </row>
    <row r="145" spans="1:26" ht="15.75" hidden="1" customHeight="1" x14ac:dyDescent="0.15">
      <c r="A145" s="80"/>
      <c r="B145" s="80"/>
      <c r="C145" s="104"/>
      <c r="D145" s="104"/>
      <c r="E145" s="104"/>
      <c r="F145" s="104"/>
      <c r="G145" s="104"/>
      <c r="H145" s="104"/>
      <c r="I145" s="124"/>
      <c r="J145" s="124"/>
      <c r="K145" s="124"/>
      <c r="L145" s="124"/>
      <c r="M145" s="124"/>
      <c r="N145" s="124"/>
      <c r="O145" s="124"/>
      <c r="P145" s="124"/>
      <c r="Q145" s="144"/>
      <c r="R145" s="124"/>
      <c r="S145" s="124"/>
      <c r="T145" s="124"/>
      <c r="U145" s="124"/>
      <c r="V145" s="124"/>
      <c r="W145" s="124"/>
      <c r="X145" s="124"/>
      <c r="Y145" s="124"/>
      <c r="Z145" s="104"/>
    </row>
    <row r="146" spans="1:26" ht="15.75" hidden="1" customHeight="1" x14ac:dyDescent="0.15">
      <c r="A146" s="80"/>
      <c r="B146" s="80"/>
      <c r="C146" s="104"/>
      <c r="D146" s="104"/>
      <c r="E146" s="104"/>
      <c r="F146" s="104"/>
      <c r="G146" s="104"/>
      <c r="H146" s="104"/>
      <c r="I146" s="124"/>
      <c r="J146" s="124"/>
      <c r="K146" s="124"/>
      <c r="L146" s="124"/>
      <c r="M146" s="124"/>
      <c r="N146" s="124"/>
      <c r="O146" s="124"/>
      <c r="P146" s="124"/>
      <c r="Q146" s="144"/>
      <c r="R146" s="124"/>
      <c r="S146" s="124"/>
      <c r="T146" s="124"/>
      <c r="U146" s="124"/>
      <c r="V146" s="124"/>
      <c r="W146" s="124"/>
      <c r="X146" s="124"/>
      <c r="Y146" s="124"/>
      <c r="Z146" s="104"/>
    </row>
    <row r="147" spans="1:26" ht="15.75" hidden="1" customHeight="1" x14ac:dyDescent="0.15">
      <c r="A147" s="80"/>
      <c r="B147" s="80"/>
      <c r="C147" s="104"/>
      <c r="D147" s="104"/>
      <c r="E147" s="104"/>
      <c r="F147" s="104"/>
      <c r="G147" s="104"/>
      <c r="H147" s="104"/>
      <c r="I147" s="124"/>
      <c r="J147" s="124"/>
      <c r="K147" s="124"/>
      <c r="L147" s="124"/>
      <c r="M147" s="124"/>
      <c r="N147" s="124"/>
      <c r="O147" s="124"/>
      <c r="P147" s="124"/>
      <c r="Q147" s="144"/>
      <c r="R147" s="124"/>
      <c r="S147" s="124"/>
      <c r="T147" s="124"/>
      <c r="U147" s="124"/>
      <c r="V147" s="124"/>
      <c r="W147" s="124"/>
      <c r="X147" s="124"/>
      <c r="Y147" s="124"/>
      <c r="Z147" s="104"/>
    </row>
    <row r="148" spans="1:26" ht="15.75" hidden="1" customHeight="1" x14ac:dyDescent="0.15">
      <c r="A148" s="80"/>
      <c r="B148" s="80"/>
      <c r="C148" s="104"/>
      <c r="D148" s="104"/>
      <c r="E148" s="104"/>
      <c r="F148" s="104"/>
      <c r="G148" s="104"/>
      <c r="H148" s="104"/>
      <c r="I148" s="124"/>
      <c r="J148" s="124"/>
      <c r="K148" s="124"/>
      <c r="L148" s="124"/>
      <c r="M148" s="124"/>
      <c r="N148" s="124"/>
      <c r="O148" s="124"/>
      <c r="P148" s="124"/>
      <c r="Q148" s="144"/>
      <c r="R148" s="124"/>
      <c r="S148" s="124"/>
      <c r="T148" s="124"/>
      <c r="U148" s="124"/>
      <c r="V148" s="124"/>
      <c r="W148" s="124"/>
      <c r="X148" s="124"/>
      <c r="Y148" s="124"/>
      <c r="Z148" s="104"/>
    </row>
    <row r="149" spans="1:26" ht="20.100000000000001" customHeight="1" x14ac:dyDescent="0.15">
      <c r="A149" s="80"/>
      <c r="B149" s="80"/>
      <c r="C149" s="104"/>
      <c r="D149" s="104"/>
      <c r="E149" s="104"/>
      <c r="F149" s="104"/>
      <c r="G149" s="104"/>
      <c r="H149" s="104"/>
      <c r="I149" s="124"/>
      <c r="J149" s="104"/>
      <c r="K149" s="104"/>
      <c r="L149" s="104"/>
      <c r="M149" s="104"/>
      <c r="N149" s="104"/>
      <c r="O149" s="104"/>
      <c r="P149" s="104"/>
      <c r="Q149" s="145"/>
      <c r="R149" s="104"/>
      <c r="S149" s="104"/>
      <c r="T149" s="104"/>
      <c r="U149" s="104"/>
      <c r="V149" s="104"/>
      <c r="W149" s="104"/>
      <c r="X149" s="104"/>
      <c r="Y149" s="104"/>
      <c r="Z149" s="104"/>
    </row>
    <row r="150" spans="1:26" ht="20.100000000000001" customHeight="1" x14ac:dyDescent="0.15">
      <c r="A150" s="80"/>
      <c r="B150" s="80"/>
      <c r="C150" s="91" t="s">
        <v>160</v>
      </c>
      <c r="D150" s="92"/>
      <c r="E150" s="92"/>
      <c r="F150" s="92"/>
      <c r="G150" s="92"/>
      <c r="H150" s="93"/>
      <c r="I150" s="125"/>
      <c r="K150" s="125"/>
    </row>
    <row r="151" spans="1:26" ht="20.100000000000001" customHeight="1" x14ac:dyDescent="0.15">
      <c r="A151" s="80"/>
      <c r="B151" s="80"/>
      <c r="C151" s="94"/>
      <c r="D151" s="95"/>
      <c r="E151" s="95"/>
      <c r="F151" s="95"/>
      <c r="G151" s="95"/>
      <c r="H151" s="95"/>
      <c r="I151" s="96"/>
      <c r="J151" s="96"/>
      <c r="K151" s="96"/>
      <c r="L151" s="96"/>
      <c r="M151" s="96"/>
      <c r="N151" s="96"/>
      <c r="O151" s="96"/>
      <c r="P151" s="96"/>
      <c r="Q151" s="96"/>
      <c r="R151" s="96"/>
      <c r="S151" s="96"/>
      <c r="T151" s="96"/>
      <c r="U151" s="96"/>
      <c r="V151" s="96"/>
      <c r="W151" s="96"/>
      <c r="X151" s="96"/>
      <c r="Y151" s="96"/>
      <c r="Z151" s="97"/>
    </row>
    <row r="152" spans="1:26" ht="20.100000000000001" customHeight="1" x14ac:dyDescent="0.15">
      <c r="A152" s="80"/>
      <c r="B152" s="80"/>
      <c r="C152" s="94"/>
      <c r="D152" s="146" t="s">
        <v>68</v>
      </c>
      <c r="E152" s="126"/>
      <c r="F152" s="126"/>
      <c r="G152" s="126"/>
      <c r="H152" s="126"/>
      <c r="I152" s="126"/>
      <c r="J152" s="126"/>
      <c r="K152" s="126"/>
      <c r="L152" s="126"/>
      <c r="M152" s="126"/>
      <c r="N152" s="126"/>
      <c r="O152" s="126"/>
      <c r="P152" s="126"/>
      <c r="Q152" s="126"/>
      <c r="R152" s="126"/>
      <c r="S152" s="126"/>
      <c r="T152" s="126"/>
      <c r="U152" s="126"/>
      <c r="V152" s="126"/>
      <c r="W152" s="126"/>
      <c r="X152" s="105"/>
      <c r="Y152" s="104"/>
      <c r="Z152" s="103"/>
    </row>
    <row r="153" spans="1:26" ht="20.100000000000001" customHeight="1" x14ac:dyDescent="0.15">
      <c r="A153" s="80">
        <f>IF(AND($I153&lt;&gt;"しない", $I153&lt;&gt;"する"), 1001, 0)</f>
        <v>0</v>
      </c>
      <c r="B153" s="80"/>
      <c r="C153" s="98"/>
      <c r="D153" s="99">
        <v>1</v>
      </c>
      <c r="E153" s="104" t="s">
        <v>69</v>
      </c>
      <c r="F153" s="104"/>
      <c r="G153" s="104"/>
      <c r="H153" s="104"/>
      <c r="I153" s="21" t="s">
        <v>72</v>
      </c>
      <c r="J153" s="43"/>
      <c r="K153" s="43"/>
      <c r="L153" s="43"/>
      <c r="M153" s="43"/>
      <c r="N153" s="104"/>
      <c r="O153" s="104"/>
      <c r="P153" s="104"/>
      <c r="Q153" s="104"/>
      <c r="R153" s="104"/>
      <c r="S153" s="104"/>
      <c r="T153" s="104"/>
      <c r="U153" s="104"/>
      <c r="Z153" s="147"/>
    </row>
    <row r="154" spans="1:26" ht="20.100000000000001" customHeight="1" x14ac:dyDescent="0.15">
      <c r="A154" s="80"/>
      <c r="B154" s="80"/>
      <c r="C154" s="107"/>
      <c r="D154" s="104"/>
      <c r="E154" s="104"/>
      <c r="F154" s="104"/>
      <c r="G154" s="104"/>
      <c r="H154" s="104"/>
      <c r="I154" s="148"/>
      <c r="J154" s="106" t="s">
        <v>70</v>
      </c>
      <c r="K154" s="106"/>
      <c r="L154" s="106"/>
      <c r="M154" s="106"/>
      <c r="N154" s="106"/>
      <c r="O154" s="106"/>
      <c r="P154" s="106"/>
      <c r="Q154" s="106"/>
      <c r="R154" s="106"/>
      <c r="S154" s="106"/>
      <c r="T154" s="106"/>
      <c r="U154" s="104"/>
      <c r="Z154" s="147"/>
    </row>
    <row r="155" spans="1:26" ht="20.100000000000001" customHeight="1" x14ac:dyDescent="0.15">
      <c r="A155" s="80">
        <f>IF(AND($I153="する",OR(TRIM($I155)="", NOT(OR(IFERROR(SEARCH(" ",$I155),0)&gt;0, IFERROR(SEARCH("　",$I155),0)&gt;0)))), 1001, 0)</f>
        <v>0</v>
      </c>
      <c r="B155" s="80"/>
      <c r="C155" s="98"/>
      <c r="D155" s="99">
        <v>2</v>
      </c>
      <c r="E155" s="75" t="s">
        <v>172</v>
      </c>
      <c r="I155" s="21"/>
      <c r="J155" s="21"/>
      <c r="K155" s="21"/>
      <c r="L155" s="21"/>
      <c r="M155" s="21"/>
      <c r="N155" s="21"/>
      <c r="O155" s="21"/>
      <c r="P155" s="21"/>
      <c r="Q155" s="21"/>
      <c r="R155" s="21"/>
      <c r="S155" s="21"/>
      <c r="T155" s="21"/>
      <c r="U155" s="21"/>
      <c r="V155" s="21"/>
      <c r="W155" s="21"/>
      <c r="X155" s="21"/>
      <c r="Y155" s="21"/>
      <c r="Z155" s="103"/>
    </row>
    <row r="156" spans="1:26" ht="20.100000000000001" customHeight="1" x14ac:dyDescent="0.15">
      <c r="A156" s="80"/>
      <c r="B156" s="80"/>
      <c r="C156" s="98"/>
      <c r="D156" s="99"/>
      <c r="E156" s="104"/>
      <c r="F156" s="104"/>
      <c r="G156" s="104"/>
      <c r="H156" s="104"/>
      <c r="I156" s="110"/>
      <c r="J156" s="106" t="s">
        <v>164</v>
      </c>
      <c r="K156" s="106"/>
      <c r="L156" s="106"/>
      <c r="M156" s="106"/>
      <c r="N156" s="106"/>
      <c r="O156" s="106"/>
      <c r="P156" s="106"/>
      <c r="Q156" s="106"/>
      <c r="R156" s="106"/>
      <c r="S156" s="106"/>
      <c r="T156" s="106"/>
      <c r="U156" s="106"/>
      <c r="V156" s="106"/>
      <c r="W156" s="106"/>
      <c r="X156" s="106"/>
      <c r="Y156" s="106"/>
      <c r="Z156" s="103"/>
    </row>
    <row r="157" spans="1:26" ht="20.100000000000001" customHeight="1" x14ac:dyDescent="0.15">
      <c r="A157" s="80">
        <f>IF(AND($I153="する",OR(TRIM($I157)="", NOT(OR(IFERROR(SEARCH(" ",$I157),0)&gt;0, IFERROR(SEARCH("　",$I157),0)&gt;0)))), 1001, 0)</f>
        <v>0</v>
      </c>
      <c r="B157" s="80"/>
      <c r="C157" s="98"/>
      <c r="D157" s="99">
        <v>3</v>
      </c>
      <c r="E157" s="75" t="s">
        <v>173</v>
      </c>
      <c r="I157" s="21"/>
      <c r="J157" s="21"/>
      <c r="K157" s="21"/>
      <c r="L157" s="21"/>
      <c r="M157" s="21"/>
      <c r="N157" s="21"/>
      <c r="O157" s="21"/>
      <c r="P157" s="21"/>
      <c r="Q157" s="21"/>
      <c r="R157" s="21"/>
      <c r="S157" s="21"/>
      <c r="T157" s="21"/>
      <c r="U157" s="21"/>
      <c r="V157" s="21"/>
      <c r="W157" s="21"/>
      <c r="X157" s="21"/>
      <c r="Y157" s="21"/>
      <c r="Z157" s="103"/>
    </row>
    <row r="158" spans="1:26" ht="20.100000000000001" customHeight="1" x14ac:dyDescent="0.15">
      <c r="A158" s="80"/>
      <c r="B158" s="80"/>
      <c r="C158" s="107"/>
      <c r="D158" s="104"/>
      <c r="E158" s="104"/>
      <c r="F158" s="104"/>
      <c r="G158" s="104"/>
      <c r="H158" s="104"/>
      <c r="I158" s="110"/>
      <c r="J158" s="106" t="s">
        <v>5</v>
      </c>
      <c r="K158" s="106"/>
      <c r="L158" s="106"/>
      <c r="M158" s="106"/>
      <c r="N158" s="106"/>
      <c r="O158" s="106"/>
      <c r="P158" s="106"/>
      <c r="Q158" s="106"/>
      <c r="R158" s="106"/>
      <c r="S158" s="106"/>
      <c r="T158" s="106"/>
      <c r="U158" s="106"/>
      <c r="V158" s="106"/>
      <c r="W158" s="106"/>
      <c r="X158" s="106"/>
      <c r="Y158" s="106"/>
      <c r="Z158" s="103"/>
    </row>
    <row r="159" spans="1:26" ht="20.100000000000001" customHeight="1" x14ac:dyDescent="0.15">
      <c r="A159" s="80">
        <f>IF(AND($I153="する",OR(TRIM($I159)="", LEN($I159)&lt;&gt;8, NOT(ISNUMBER(VALUE(I159))), IFERROR(SEARCH("-", $I159),0)&gt;0)), 1001, 0)</f>
        <v>0</v>
      </c>
      <c r="B159" s="80"/>
      <c r="C159" s="98"/>
      <c r="D159" s="99">
        <v>4</v>
      </c>
      <c r="E159" s="75" t="s">
        <v>114</v>
      </c>
      <c r="I159" s="21"/>
      <c r="J159" s="21"/>
      <c r="K159" s="21"/>
      <c r="L159" s="21"/>
      <c r="M159" s="21"/>
      <c r="N159" s="104"/>
      <c r="O159" s="104"/>
      <c r="P159" s="104"/>
      <c r="Q159" s="104"/>
      <c r="R159" s="104"/>
      <c r="S159" s="104"/>
      <c r="T159" s="104"/>
      <c r="U159" s="104"/>
      <c r="V159" s="104"/>
      <c r="W159" s="104"/>
      <c r="X159" s="104"/>
      <c r="Y159" s="104"/>
      <c r="Z159" s="103"/>
    </row>
    <row r="160" spans="1:26" ht="20.100000000000001" customHeight="1" x14ac:dyDescent="0.15">
      <c r="A160" s="80"/>
      <c r="B160" s="80"/>
      <c r="C160" s="107"/>
      <c r="D160" s="104"/>
      <c r="E160" s="104"/>
      <c r="F160" s="104"/>
      <c r="G160" s="104"/>
      <c r="H160" s="104"/>
      <c r="I160" s="101"/>
      <c r="J160" s="106" t="s">
        <v>184</v>
      </c>
      <c r="K160" s="105"/>
      <c r="L160" s="105"/>
      <c r="M160" s="105"/>
      <c r="N160" s="105"/>
      <c r="O160" s="105"/>
      <c r="P160" s="105"/>
      <c r="Q160" s="105"/>
      <c r="R160" s="105"/>
      <c r="S160" s="105"/>
      <c r="T160" s="105"/>
      <c r="U160" s="105"/>
      <c r="V160" s="105"/>
      <c r="W160" s="105"/>
      <c r="X160" s="105"/>
      <c r="Y160" s="105"/>
      <c r="Z160" s="103"/>
    </row>
    <row r="161" spans="1:27" ht="20.100000000000001" customHeight="1" x14ac:dyDescent="0.15">
      <c r="A161" s="80">
        <f>IF(AND($I153="する",TRIM($I161)=""), 1001, 0)</f>
        <v>0</v>
      </c>
      <c r="B161" s="80"/>
      <c r="C161" s="98"/>
      <c r="D161" s="99">
        <v>5</v>
      </c>
      <c r="E161" s="75" t="s">
        <v>0</v>
      </c>
      <c r="I161" s="54"/>
      <c r="J161" s="55"/>
      <c r="K161" s="55"/>
      <c r="L161" s="55"/>
      <c r="M161" s="55"/>
      <c r="N161" s="104"/>
      <c r="O161" s="104"/>
      <c r="P161" s="104"/>
      <c r="Q161" s="104"/>
      <c r="R161" s="104"/>
      <c r="S161" s="104"/>
      <c r="T161" s="104"/>
      <c r="U161" s="104"/>
      <c r="V161" s="104"/>
      <c r="W161" s="104"/>
      <c r="X161" s="104"/>
      <c r="Y161" s="104"/>
      <c r="Z161" s="103"/>
    </row>
    <row r="162" spans="1:27" ht="20.100000000000001" customHeight="1" x14ac:dyDescent="0.15">
      <c r="A162" s="80"/>
      <c r="B162" s="80"/>
      <c r="C162" s="98"/>
      <c r="D162" s="99"/>
      <c r="E162" s="104"/>
      <c r="F162" s="104"/>
      <c r="G162" s="104"/>
      <c r="H162" s="104"/>
      <c r="I162" s="101"/>
      <c r="J162" s="106" t="s">
        <v>197</v>
      </c>
      <c r="K162" s="105"/>
      <c r="L162" s="105"/>
      <c r="M162" s="105"/>
      <c r="N162" s="105"/>
      <c r="O162" s="105"/>
      <c r="P162" s="105"/>
      <c r="Q162" s="105"/>
      <c r="R162" s="105"/>
      <c r="S162" s="105"/>
      <c r="T162" s="105"/>
      <c r="U162" s="105"/>
      <c r="V162" s="105"/>
      <c r="W162" s="105"/>
      <c r="X162" s="105"/>
      <c r="Y162" s="105"/>
      <c r="Z162" s="103"/>
    </row>
    <row r="163" spans="1:27" ht="20.100000000000001" customHeight="1" x14ac:dyDescent="0.15">
      <c r="A163" s="80">
        <f>IF(AND($I153="する",AND($I163&lt;&gt;"", OR(ISERROR(FIND("@"&amp;LEFT($I163,3)&amp;"@", 都道府県3))=FALSE, ISERROR(FIND("@"&amp;LEFT($I163,4)&amp;"@",都道府県4))=FALSE))=FALSE), 1001, 0)</f>
        <v>0</v>
      </c>
      <c r="B163" s="80"/>
      <c r="C163" s="98"/>
      <c r="D163" s="99">
        <v>6</v>
      </c>
      <c r="E163" s="75" t="s">
        <v>125</v>
      </c>
      <c r="I163" s="49"/>
      <c r="J163" s="49"/>
      <c r="K163" s="49"/>
      <c r="L163" s="49"/>
      <c r="M163" s="49"/>
      <c r="N163" s="49"/>
      <c r="O163" s="49"/>
      <c r="P163" s="49"/>
      <c r="Q163" s="50"/>
      <c r="R163" s="49"/>
      <c r="S163" s="49"/>
      <c r="T163" s="49"/>
      <c r="U163" s="49"/>
      <c r="V163" s="49"/>
      <c r="W163" s="49"/>
      <c r="X163" s="49"/>
      <c r="Y163" s="49"/>
      <c r="Z163" s="103"/>
    </row>
    <row r="164" spans="1:27" ht="20.100000000000001" customHeight="1" x14ac:dyDescent="0.15">
      <c r="A164" s="80"/>
      <c r="B164" s="80"/>
      <c r="C164" s="98"/>
      <c r="D164" s="99"/>
      <c r="E164" s="104"/>
      <c r="F164" s="104"/>
      <c r="G164" s="104"/>
      <c r="H164" s="104"/>
      <c r="I164" s="101"/>
      <c r="J164" s="106" t="s">
        <v>8</v>
      </c>
      <c r="K164" s="105"/>
      <c r="L164" s="105"/>
      <c r="M164" s="105"/>
      <c r="N164" s="105"/>
      <c r="O164" s="105"/>
      <c r="P164" s="105"/>
      <c r="Q164" s="105"/>
      <c r="R164" s="105"/>
      <c r="S164" s="105"/>
      <c r="T164" s="105"/>
      <c r="U164" s="105"/>
      <c r="V164" s="105"/>
      <c r="W164" s="105"/>
      <c r="X164" s="105"/>
      <c r="Y164" s="105"/>
      <c r="Z164" s="103"/>
    </row>
    <row r="165" spans="1:27" ht="20.100000000000001" customHeight="1" x14ac:dyDescent="0.15">
      <c r="A165" s="80">
        <f>IF(AND($I153="する",NOT(AND(TRIM($I165)&lt;&gt;"",ISNUMBER(VALUE(SUBSTITUTE($I165,"-",""))),IFERROR(SEARCH("-",$I165),0)&gt;0))), 1001, 0)</f>
        <v>0</v>
      </c>
      <c r="B165" s="80"/>
      <c r="C165" s="98"/>
      <c r="D165" s="99">
        <v>7</v>
      </c>
      <c r="E165" s="75" t="s">
        <v>3</v>
      </c>
      <c r="I165" s="21"/>
      <c r="J165" s="21"/>
      <c r="K165" s="21"/>
      <c r="L165" s="21"/>
      <c r="M165" s="21"/>
      <c r="Y165" s="105"/>
      <c r="Z165" s="103"/>
    </row>
    <row r="166" spans="1:27" ht="20.100000000000001" customHeight="1" x14ac:dyDescent="0.15">
      <c r="A166" s="80"/>
      <c r="B166" s="80"/>
      <c r="C166" s="107"/>
      <c r="D166" s="104"/>
      <c r="E166" s="104"/>
      <c r="F166" s="104"/>
      <c r="G166" s="104"/>
      <c r="H166" s="104"/>
      <c r="I166" s="101"/>
      <c r="J166" s="106" t="s">
        <v>165</v>
      </c>
      <c r="K166" s="105"/>
      <c r="L166" s="105"/>
      <c r="M166" s="105"/>
      <c r="N166" s="105"/>
      <c r="O166" s="105"/>
      <c r="P166" s="105"/>
      <c r="Q166" s="105"/>
      <c r="R166" s="105"/>
      <c r="S166" s="105"/>
      <c r="T166" s="105"/>
      <c r="U166" s="105"/>
      <c r="V166" s="105"/>
      <c r="W166" s="105"/>
      <c r="X166" s="105"/>
      <c r="Y166" s="105"/>
      <c r="Z166" s="103"/>
    </row>
    <row r="167" spans="1:27" ht="20.100000000000001" customHeight="1" x14ac:dyDescent="0.15">
      <c r="A167" s="80">
        <f>IF(AND($I153="する",AND(TRIM($I167)&lt;&gt;"",NOT(AND(ISNUMBER(VALUE(SUBSTITUTE($I167,"-",""))),IFERROR(SEARCH("-",$I167),0)&gt;0)))), 1001, 0)</f>
        <v>0</v>
      </c>
      <c r="B167" s="80"/>
      <c r="C167" s="98"/>
      <c r="D167" s="99">
        <v>8</v>
      </c>
      <c r="E167" s="75" t="s">
        <v>4</v>
      </c>
      <c r="I167" s="21"/>
      <c r="J167" s="21"/>
      <c r="K167" s="21"/>
      <c r="L167" s="21"/>
      <c r="M167" s="21"/>
      <c r="N167" s="105"/>
      <c r="O167" s="105"/>
      <c r="P167" s="105"/>
      <c r="Q167" s="105"/>
      <c r="R167" s="105"/>
      <c r="S167" s="105"/>
      <c r="T167" s="105"/>
      <c r="U167" s="105"/>
      <c r="V167" s="105"/>
      <c r="W167" s="105"/>
      <c r="X167" s="105"/>
      <c r="Y167" s="105"/>
      <c r="Z167" s="103"/>
    </row>
    <row r="168" spans="1:27" ht="20.100000000000001" customHeight="1" x14ac:dyDescent="0.15">
      <c r="A168" s="80"/>
      <c r="B168" s="80"/>
      <c r="C168" s="107"/>
      <c r="D168" s="104"/>
      <c r="E168" s="104"/>
      <c r="F168" s="104"/>
      <c r="G168" s="104"/>
      <c r="H168" s="104"/>
      <c r="I168" s="101"/>
      <c r="J168" s="106" t="s">
        <v>165</v>
      </c>
      <c r="K168" s="105"/>
      <c r="L168" s="105"/>
      <c r="M168" s="105"/>
      <c r="N168" s="105"/>
      <c r="O168" s="105"/>
      <c r="P168" s="105"/>
      <c r="Q168" s="105"/>
      <c r="R168" s="105"/>
      <c r="S168" s="105"/>
      <c r="T168" s="105"/>
      <c r="U168" s="105"/>
      <c r="V168" s="105"/>
      <c r="W168" s="105"/>
      <c r="X168" s="105"/>
      <c r="Y168" s="105"/>
      <c r="Z168" s="103"/>
    </row>
    <row r="169" spans="1:27" ht="20.100000000000001" customHeight="1" x14ac:dyDescent="0.15">
      <c r="A169" s="80">
        <f>IF(AND($I153="する",AND(TRIM($I169)&lt;&gt;"", NOT(IFERROR(SEARCH("@",$I169),0)&gt;0))), 1001, 0)</f>
        <v>0</v>
      </c>
      <c r="B169" s="80"/>
      <c r="C169" s="98"/>
      <c r="D169" s="99">
        <v>9</v>
      </c>
      <c r="E169" s="75" t="s">
        <v>126</v>
      </c>
      <c r="I169" s="21"/>
      <c r="J169" s="21"/>
      <c r="K169" s="21"/>
      <c r="L169" s="21"/>
      <c r="M169" s="21"/>
      <c r="N169" s="21"/>
      <c r="O169" s="21"/>
      <c r="P169" s="21"/>
      <c r="Q169" s="56"/>
      <c r="R169" s="21"/>
      <c r="S169" s="21"/>
      <c r="T169" s="21"/>
      <c r="U169" s="21"/>
      <c r="V169" s="21"/>
      <c r="W169" s="21"/>
      <c r="X169" s="21"/>
      <c r="Y169" s="21"/>
      <c r="Z169" s="103"/>
    </row>
    <row r="170" spans="1:27" ht="20.100000000000001" customHeight="1" x14ac:dyDescent="0.15">
      <c r="A170" s="80"/>
      <c r="B170" s="80"/>
      <c r="C170" s="107"/>
      <c r="D170" s="104"/>
      <c r="E170" s="104"/>
      <c r="F170" s="104"/>
      <c r="G170" s="104"/>
      <c r="H170" s="104"/>
      <c r="I170" s="101"/>
      <c r="J170" s="112" t="s">
        <v>195</v>
      </c>
      <c r="K170" s="129"/>
      <c r="L170" s="105"/>
      <c r="M170" s="105"/>
      <c r="N170" s="105"/>
      <c r="O170" s="105"/>
      <c r="P170" s="105"/>
      <c r="Q170" s="130"/>
      <c r="R170" s="105"/>
      <c r="S170" s="105"/>
      <c r="T170" s="105"/>
      <c r="U170" s="105"/>
      <c r="V170" s="105"/>
      <c r="W170" s="105"/>
      <c r="X170" s="105"/>
      <c r="Y170" s="105"/>
      <c r="Z170" s="103"/>
    </row>
    <row r="171" spans="1:27" ht="20.100000000000001" customHeight="1" x14ac:dyDescent="0.15">
      <c r="A171" s="80"/>
      <c r="B171" s="80"/>
      <c r="C171" s="118"/>
      <c r="D171" s="119"/>
      <c r="E171" s="119"/>
      <c r="F171" s="119"/>
      <c r="G171" s="119"/>
      <c r="H171" s="119"/>
      <c r="I171" s="120"/>
      <c r="J171" s="120"/>
      <c r="K171" s="121"/>
      <c r="L171" s="120"/>
      <c r="M171" s="120"/>
      <c r="N171" s="120"/>
      <c r="O171" s="120"/>
      <c r="P171" s="120"/>
      <c r="Q171" s="120"/>
      <c r="R171" s="120"/>
      <c r="S171" s="120"/>
      <c r="T171" s="120"/>
      <c r="U171" s="120"/>
      <c r="V171" s="120"/>
      <c r="W171" s="120"/>
      <c r="X171" s="120"/>
      <c r="Y171" s="149"/>
      <c r="Z171" s="122"/>
      <c r="AA171" s="136"/>
    </row>
    <row r="172" spans="1:27" ht="20.100000000000001" customHeight="1" x14ac:dyDescent="0.15">
      <c r="A172" s="80"/>
      <c r="B172" s="80"/>
      <c r="C172" s="104"/>
      <c r="D172" s="104"/>
      <c r="E172" s="104"/>
      <c r="F172" s="104"/>
      <c r="G172" s="104"/>
      <c r="H172" s="104"/>
      <c r="I172" s="124"/>
      <c r="J172" s="124"/>
      <c r="K172" s="124"/>
      <c r="L172" s="124"/>
      <c r="M172" s="124"/>
      <c r="N172" s="124"/>
      <c r="O172" s="124"/>
      <c r="P172" s="124"/>
      <c r="Q172" s="124"/>
      <c r="R172" s="124"/>
      <c r="S172" s="124"/>
      <c r="T172" s="124"/>
      <c r="U172" s="124"/>
      <c r="V172" s="124"/>
      <c r="W172" s="124"/>
      <c r="X172" s="124"/>
      <c r="Y172" s="150"/>
      <c r="Z172" s="104"/>
      <c r="AA172" s="136"/>
    </row>
    <row r="173" spans="1:27" ht="20.100000000000001" customHeight="1" x14ac:dyDescent="0.15">
      <c r="A173" s="80"/>
      <c r="B173" s="80"/>
      <c r="C173" s="104"/>
      <c r="D173" s="104"/>
      <c r="E173" s="104"/>
      <c r="F173" s="104"/>
      <c r="G173" s="104"/>
      <c r="H173" s="104"/>
      <c r="I173" s="104"/>
      <c r="J173" s="124"/>
      <c r="K173" s="135"/>
      <c r="L173" s="104"/>
      <c r="M173" s="104"/>
      <c r="N173" s="104"/>
      <c r="O173" s="104"/>
      <c r="P173" s="104"/>
      <c r="Q173" s="104"/>
      <c r="R173" s="104"/>
      <c r="S173" s="104"/>
      <c r="T173" s="104"/>
      <c r="U173" s="104"/>
      <c r="V173" s="104"/>
      <c r="W173" s="104"/>
      <c r="X173" s="104"/>
      <c r="Y173" s="104"/>
      <c r="Z173" s="104"/>
    </row>
    <row r="174" spans="1:27" ht="20.100000000000001" customHeight="1" x14ac:dyDescent="0.15">
      <c r="A174" s="80"/>
      <c r="B174" s="80"/>
      <c r="C174" s="91" t="s">
        <v>14</v>
      </c>
      <c r="D174" s="92"/>
      <c r="E174" s="92"/>
      <c r="F174" s="92"/>
      <c r="G174" s="92"/>
      <c r="H174" s="93"/>
      <c r="I174" s="151"/>
      <c r="J174" s="152"/>
      <c r="K174" s="152"/>
      <c r="L174" s="152"/>
    </row>
    <row r="175" spans="1:27" ht="20.100000000000001" customHeight="1" x14ac:dyDescent="0.15">
      <c r="A175" s="80"/>
      <c r="B175" s="80"/>
      <c r="C175" s="94"/>
      <c r="D175" s="126"/>
      <c r="E175" s="126"/>
      <c r="F175" s="126"/>
      <c r="G175" s="126"/>
      <c r="H175" s="126"/>
      <c r="I175" s="126"/>
      <c r="J175" s="126"/>
      <c r="K175" s="126"/>
      <c r="L175" s="126"/>
      <c r="M175" s="96"/>
      <c r="N175" s="96"/>
      <c r="O175" s="96"/>
      <c r="P175" s="96"/>
      <c r="Q175" s="153"/>
      <c r="R175" s="96"/>
      <c r="S175" s="96"/>
      <c r="T175" s="96"/>
      <c r="U175" s="96"/>
      <c r="V175" s="96"/>
      <c r="W175" s="96"/>
      <c r="X175" s="96"/>
      <c r="Y175" s="153"/>
      <c r="Z175" s="154"/>
    </row>
    <row r="176" spans="1:27" ht="20.100000000000001" customHeight="1" x14ac:dyDescent="0.15">
      <c r="A176" s="155"/>
      <c r="B176" s="80"/>
      <c r="C176" s="94"/>
      <c r="D176" s="99">
        <v>1</v>
      </c>
      <c r="E176" s="75" t="s">
        <v>193</v>
      </c>
      <c r="I176" s="19"/>
      <c r="J176" s="46"/>
      <c r="K176" s="46"/>
      <c r="L176" s="46"/>
      <c r="M176" s="46"/>
      <c r="N176" s="156"/>
      <c r="O176" s="156"/>
      <c r="P176" s="156"/>
      <c r="Q176" s="156"/>
      <c r="R176" s="156"/>
      <c r="S176" s="156"/>
      <c r="T176" s="156"/>
      <c r="U176" s="156"/>
      <c r="V176" s="104"/>
      <c r="W176" s="104"/>
      <c r="Z176" s="147"/>
    </row>
    <row r="177" spans="1:26" ht="30" customHeight="1" x14ac:dyDescent="0.15">
      <c r="A177" s="155"/>
      <c r="B177" s="80"/>
      <c r="C177" s="94"/>
      <c r="D177" s="157"/>
      <c r="E177" s="158" t="s">
        <v>194</v>
      </c>
      <c r="F177" s="158"/>
      <c r="G177" s="158"/>
      <c r="H177" s="156"/>
      <c r="I177" s="159"/>
      <c r="J177" s="127" t="str">
        <f>日付例&amp;"　事業協同組合、企業組合、協業組合等で官公需適格組合証明を受けている場合は取得年月日を入力してください。"</f>
        <v>例)2024/4/1、R6/4/1　事業協同組合、企業組合、協業組合等で官公需適格組合証明を受けている場合は取得年月日を入力してください。</v>
      </c>
      <c r="K177" s="127"/>
      <c r="L177" s="127"/>
      <c r="M177" s="127"/>
      <c r="N177" s="127"/>
      <c r="O177" s="127"/>
      <c r="P177" s="127"/>
      <c r="Q177" s="127"/>
      <c r="R177" s="127"/>
      <c r="S177" s="127"/>
      <c r="T177" s="127"/>
      <c r="U177" s="127"/>
      <c r="V177" s="127"/>
      <c r="W177" s="127"/>
      <c r="X177" s="127"/>
      <c r="Y177" s="127"/>
      <c r="Z177" s="147"/>
    </row>
    <row r="178" spans="1:26" ht="20.100000000000001" customHeight="1" x14ac:dyDescent="0.15">
      <c r="A178" s="155"/>
      <c r="B178" s="80"/>
      <c r="C178" s="94"/>
      <c r="D178" s="99">
        <v>2</v>
      </c>
      <c r="E178" s="75" t="s">
        <v>115</v>
      </c>
      <c r="I178" s="21"/>
      <c r="J178" s="46"/>
      <c r="K178" s="46"/>
      <c r="L178" s="46"/>
      <c r="M178" s="46"/>
      <c r="N178" s="156"/>
      <c r="O178" s="156"/>
      <c r="P178" s="135"/>
      <c r="Q178" s="156"/>
      <c r="R178" s="156"/>
      <c r="S178" s="156"/>
      <c r="T178" s="156"/>
      <c r="U178" s="156"/>
      <c r="V178" s="104"/>
      <c r="W178" s="104"/>
      <c r="Z178" s="147"/>
    </row>
    <row r="179" spans="1:26" ht="20.100000000000001" customHeight="1" x14ac:dyDescent="0.15">
      <c r="A179" s="155"/>
      <c r="B179" s="80"/>
      <c r="C179" s="94"/>
      <c r="D179" s="157"/>
      <c r="E179" s="158"/>
      <c r="F179" s="158"/>
      <c r="G179" s="158"/>
      <c r="H179" s="156"/>
      <c r="I179" s="159"/>
      <c r="J179" s="160" t="s">
        <v>264</v>
      </c>
      <c r="K179" s="160"/>
      <c r="L179" s="160"/>
      <c r="M179" s="160"/>
      <c r="N179" s="160"/>
      <c r="O179" s="160"/>
      <c r="P179" s="160"/>
      <c r="Q179" s="160"/>
      <c r="R179" s="160"/>
      <c r="S179" s="160"/>
      <c r="T179" s="160"/>
      <c r="U179" s="160"/>
      <c r="V179" s="160"/>
      <c r="W179" s="160"/>
      <c r="X179" s="160"/>
      <c r="Y179" s="160"/>
      <c r="Z179" s="147"/>
    </row>
    <row r="180" spans="1:26" ht="20.100000000000001" customHeight="1" x14ac:dyDescent="0.15">
      <c r="A180" s="80"/>
      <c r="B180" s="80"/>
      <c r="C180" s="98"/>
      <c r="D180" s="99">
        <v>3</v>
      </c>
      <c r="E180" s="104" t="s">
        <v>73</v>
      </c>
      <c r="F180" s="104"/>
      <c r="P180" s="161"/>
      <c r="Q180" s="162"/>
      <c r="R180" s="162"/>
      <c r="S180" s="162"/>
      <c r="T180" s="162"/>
      <c r="U180" s="162"/>
      <c r="V180" s="162"/>
      <c r="W180" s="162"/>
      <c r="X180" s="162"/>
      <c r="Y180" s="162"/>
      <c r="Z180" s="103"/>
    </row>
    <row r="181" spans="1:26" ht="45" customHeight="1" x14ac:dyDescent="0.15">
      <c r="A181" s="80"/>
      <c r="B181" s="80"/>
      <c r="C181" s="98"/>
      <c r="D181" s="99"/>
      <c r="E181" s="163" t="s">
        <v>129</v>
      </c>
      <c r="F181" s="163"/>
      <c r="G181" s="163"/>
      <c r="H181" s="163"/>
      <c r="I181" s="163"/>
      <c r="J181" s="163"/>
      <c r="K181" s="163"/>
      <c r="L181" s="163"/>
      <c r="M181" s="163"/>
      <c r="N181" s="163"/>
      <c r="O181" s="163"/>
      <c r="P181" s="163"/>
      <c r="Q181" s="163"/>
      <c r="R181" s="163"/>
      <c r="S181" s="163"/>
      <c r="T181" s="163"/>
      <c r="U181" s="163"/>
      <c r="V181" s="163"/>
      <c r="W181" s="163"/>
      <c r="X181" s="163"/>
      <c r="Y181" s="163"/>
      <c r="Z181" s="103"/>
    </row>
    <row r="182" spans="1:26" ht="20.100000000000001" customHeight="1" x14ac:dyDescent="0.15">
      <c r="A182" s="80">
        <f>IF(COUNTIF($K183:$K186,"○")&gt;1, 1001, 0)</f>
        <v>0</v>
      </c>
      <c r="B182" s="305"/>
      <c r="C182" s="98"/>
      <c r="D182" s="99"/>
      <c r="E182" s="165" t="s">
        <v>74</v>
      </c>
      <c r="F182" s="166"/>
      <c r="G182" s="166"/>
      <c r="H182" s="166"/>
      <c r="I182" s="166"/>
      <c r="J182" s="167"/>
      <c r="K182" s="168" t="s">
        <v>75</v>
      </c>
      <c r="L182" s="169"/>
      <c r="M182" s="170"/>
      <c r="N182" s="171" t="s">
        <v>76</v>
      </c>
      <c r="O182" s="172"/>
      <c r="P182" s="172"/>
      <c r="Q182" s="172"/>
      <c r="R182" s="172"/>
      <c r="S182" s="172"/>
      <c r="T182" s="172"/>
      <c r="U182" s="172"/>
      <c r="V182" s="173"/>
      <c r="W182" s="174" t="s">
        <v>77</v>
      </c>
      <c r="X182" s="175"/>
      <c r="Y182" s="176"/>
      <c r="Z182" s="103"/>
    </row>
    <row r="183" spans="1:26" ht="20.100000000000001" customHeight="1" x14ac:dyDescent="0.15">
      <c r="A183" s="80"/>
      <c r="B183" s="80"/>
      <c r="C183" s="98"/>
      <c r="D183" s="177"/>
      <c r="E183" s="178" t="s">
        <v>78</v>
      </c>
      <c r="F183" s="179"/>
      <c r="G183" s="179"/>
      <c r="H183" s="179"/>
      <c r="I183" s="179"/>
      <c r="J183" s="180"/>
      <c r="K183" s="63"/>
      <c r="L183" s="64"/>
      <c r="M183" s="65"/>
      <c r="N183" s="181"/>
      <c r="O183" s="182"/>
      <c r="P183" s="182"/>
      <c r="Q183" s="182"/>
      <c r="R183" s="182"/>
      <c r="S183" s="182"/>
      <c r="T183" s="182"/>
      <c r="U183" s="182"/>
      <c r="V183" s="183"/>
      <c r="W183" s="184"/>
      <c r="X183" s="185"/>
      <c r="Y183" s="186"/>
      <c r="Z183" s="103"/>
    </row>
    <row r="184" spans="1:26" ht="20.100000000000001" customHeight="1" x14ac:dyDescent="0.15">
      <c r="A184" s="80">
        <f>IF(AND($K184="○",TRIM($N184)=""), 1001, 0)</f>
        <v>0</v>
      </c>
      <c r="B184" s="80"/>
      <c r="C184" s="98"/>
      <c r="D184" s="177"/>
      <c r="E184" s="187" t="s">
        <v>79</v>
      </c>
      <c r="F184" s="188"/>
      <c r="G184" s="188"/>
      <c r="H184" s="188"/>
      <c r="I184" s="188"/>
      <c r="J184" s="189"/>
      <c r="K184" s="24"/>
      <c r="L184" s="25"/>
      <c r="M184" s="26"/>
      <c r="N184" s="27"/>
      <c r="O184" s="28"/>
      <c r="P184" s="28"/>
      <c r="Q184" s="28"/>
      <c r="R184" s="28"/>
      <c r="S184" s="28"/>
      <c r="T184" s="28"/>
      <c r="U184" s="28"/>
      <c r="V184" s="29"/>
      <c r="W184" s="190"/>
      <c r="X184" s="191"/>
      <c r="Y184" s="192"/>
      <c r="Z184" s="103"/>
    </row>
    <row r="185" spans="1:26" ht="20.100000000000001" customHeight="1" x14ac:dyDescent="0.15">
      <c r="A185" s="80">
        <f>IF(AND($K185="○",TRIM($N185)=""), 1001, 0)</f>
        <v>0</v>
      </c>
      <c r="B185" s="80"/>
      <c r="C185" s="98"/>
      <c r="D185" s="177"/>
      <c r="E185" s="187" t="s">
        <v>80</v>
      </c>
      <c r="F185" s="188"/>
      <c r="G185" s="188"/>
      <c r="H185" s="188"/>
      <c r="I185" s="188"/>
      <c r="J185" s="189"/>
      <c r="K185" s="24"/>
      <c r="L185" s="25"/>
      <c r="M185" s="26"/>
      <c r="N185" s="27"/>
      <c r="O185" s="28"/>
      <c r="P185" s="28"/>
      <c r="Q185" s="28"/>
      <c r="R185" s="28"/>
      <c r="S185" s="28"/>
      <c r="T185" s="28"/>
      <c r="U185" s="28"/>
      <c r="V185" s="29"/>
      <c r="W185" s="193">
        <v>100</v>
      </c>
      <c r="X185" s="194"/>
      <c r="Y185" s="195" t="s">
        <v>128</v>
      </c>
      <c r="Z185" s="103"/>
    </row>
    <row r="186" spans="1:26" ht="20.100000000000001" customHeight="1" x14ac:dyDescent="0.15">
      <c r="A186" s="80">
        <f>IF(AND($K186="○",OR(TRIM($N186)="",TRIM($W186)="")), 1001, 0)</f>
        <v>0</v>
      </c>
      <c r="B186" s="80"/>
      <c r="C186" s="98"/>
      <c r="D186" s="177"/>
      <c r="E186" s="196" t="s">
        <v>81</v>
      </c>
      <c r="F186" s="197"/>
      <c r="G186" s="197"/>
      <c r="H186" s="197"/>
      <c r="I186" s="197"/>
      <c r="J186" s="198"/>
      <c r="K186" s="30"/>
      <c r="L186" s="31"/>
      <c r="M186" s="32"/>
      <c r="N186" s="27"/>
      <c r="O186" s="28"/>
      <c r="P186" s="28"/>
      <c r="Q186" s="28"/>
      <c r="R186" s="28"/>
      <c r="S186" s="28"/>
      <c r="T186" s="28"/>
      <c r="U186" s="28"/>
      <c r="V186" s="29"/>
      <c r="W186" s="36"/>
      <c r="X186" s="37"/>
      <c r="Y186" s="199" t="s">
        <v>128</v>
      </c>
      <c r="Z186" s="103"/>
    </row>
    <row r="187" spans="1:26" ht="20.100000000000001" customHeight="1" x14ac:dyDescent="0.15">
      <c r="A187" s="80"/>
      <c r="B187" s="80"/>
      <c r="C187" s="98"/>
      <c r="D187" s="177"/>
      <c r="E187" s="200"/>
      <c r="F187" s="201"/>
      <c r="G187" s="201"/>
      <c r="H187" s="201"/>
      <c r="I187" s="201"/>
      <c r="J187" s="202"/>
      <c r="K187" s="33"/>
      <c r="L187" s="34"/>
      <c r="M187" s="35"/>
      <c r="N187" s="38"/>
      <c r="O187" s="39"/>
      <c r="P187" s="39"/>
      <c r="Q187" s="39"/>
      <c r="R187" s="39"/>
      <c r="S187" s="39"/>
      <c r="T187" s="39"/>
      <c r="U187" s="39"/>
      <c r="V187" s="40"/>
      <c r="W187" s="61"/>
      <c r="X187" s="62"/>
      <c r="Y187" s="203" t="s">
        <v>128</v>
      </c>
      <c r="Z187" s="103"/>
    </row>
    <row r="188" spans="1:26" ht="20.100000000000001" customHeight="1" x14ac:dyDescent="0.15">
      <c r="A188" s="80"/>
      <c r="B188" s="80"/>
      <c r="C188" s="98"/>
      <c r="D188" s="99"/>
      <c r="E188" s="204"/>
      <c r="F188" s="204"/>
      <c r="G188" s="204"/>
      <c r="H188" s="204"/>
      <c r="I188" s="204"/>
      <c r="J188" s="204"/>
      <c r="K188" s="105"/>
      <c r="L188" s="105"/>
      <c r="M188" s="105"/>
      <c r="N188" s="105"/>
      <c r="O188" s="105"/>
      <c r="P188" s="105"/>
      <c r="Q188" s="105"/>
      <c r="R188" s="105"/>
      <c r="S188" s="105"/>
      <c r="T188" s="105"/>
      <c r="U188" s="105"/>
      <c r="V188" s="105"/>
      <c r="W188" s="105"/>
      <c r="X188" s="105"/>
      <c r="Y188" s="105"/>
      <c r="Z188" s="103"/>
    </row>
    <row r="189" spans="1:26" ht="20.100000000000001" customHeight="1" x14ac:dyDescent="0.15">
      <c r="A189" s="80">
        <f>IF(TRIM($I189)="", 1001, 0)</f>
        <v>1001</v>
      </c>
      <c r="B189" s="80"/>
      <c r="C189" s="98"/>
      <c r="D189" s="99">
        <v>4</v>
      </c>
      <c r="E189" s="75" t="s">
        <v>6</v>
      </c>
      <c r="I189" s="22"/>
      <c r="J189" s="22"/>
      <c r="K189" s="22"/>
      <c r="L189" s="22"/>
      <c r="M189" s="22"/>
      <c r="N189" s="104" t="s">
        <v>7</v>
      </c>
      <c r="O189" s="104"/>
      <c r="P189" s="104"/>
      <c r="Q189" s="104"/>
      <c r="R189" s="104"/>
      <c r="S189" s="104"/>
      <c r="T189" s="104"/>
      <c r="U189" s="104"/>
      <c r="V189" s="104"/>
      <c r="W189" s="104"/>
      <c r="X189" s="104"/>
      <c r="Y189" s="104"/>
      <c r="Z189" s="103"/>
    </row>
    <row r="190" spans="1:26" ht="20.100000000000001" customHeight="1" x14ac:dyDescent="0.15">
      <c r="A190" s="80"/>
      <c r="B190" s="80"/>
      <c r="C190" s="107"/>
      <c r="D190" s="104"/>
      <c r="E190" s="104"/>
      <c r="F190" s="104"/>
      <c r="G190" s="104"/>
      <c r="H190" s="104"/>
      <c r="I190" s="101"/>
      <c r="J190" s="106" t="s">
        <v>187</v>
      </c>
      <c r="K190" s="106"/>
      <c r="L190" s="106"/>
      <c r="M190" s="106"/>
      <c r="N190" s="106"/>
      <c r="O190" s="106"/>
      <c r="P190" s="106"/>
      <c r="Q190" s="106"/>
      <c r="R190" s="106"/>
      <c r="S190" s="106"/>
      <c r="T190" s="106"/>
      <c r="U190" s="106"/>
      <c r="V190" s="106"/>
      <c r="W190" s="106"/>
      <c r="X190" s="106"/>
      <c r="Y190" s="106"/>
      <c r="Z190" s="103"/>
    </row>
    <row r="191" spans="1:26" ht="20.100000000000001" customHeight="1" x14ac:dyDescent="0.15">
      <c r="A191" s="80"/>
      <c r="B191" s="80"/>
      <c r="C191" s="98"/>
      <c r="D191" s="99">
        <v>5</v>
      </c>
      <c r="E191" s="75" t="s">
        <v>116</v>
      </c>
      <c r="I191" s="22"/>
      <c r="J191" s="22"/>
      <c r="K191" s="22"/>
      <c r="L191" s="22"/>
      <c r="M191" s="22"/>
      <c r="N191" s="104" t="s">
        <v>7</v>
      </c>
      <c r="O191" s="22"/>
      <c r="P191" s="23"/>
      <c r="Q191" s="23"/>
      <c r="R191" s="104" t="s">
        <v>127</v>
      </c>
      <c r="S191" s="104"/>
      <c r="T191" s="104"/>
      <c r="U191" s="104"/>
      <c r="V191" s="104"/>
      <c r="W191" s="104"/>
      <c r="X191" s="104"/>
      <c r="Y191" s="104"/>
      <c r="Z191" s="103"/>
    </row>
    <row r="192" spans="1:26" ht="20.100000000000001" customHeight="1" x14ac:dyDescent="0.15">
      <c r="A192" s="80"/>
      <c r="B192" s="80"/>
      <c r="C192" s="107"/>
      <c r="D192" s="104"/>
      <c r="E192" s="104"/>
      <c r="F192" s="104"/>
      <c r="G192" s="104"/>
      <c r="H192" s="104"/>
      <c r="I192" s="101"/>
      <c r="J192" s="106" t="s">
        <v>190</v>
      </c>
      <c r="K192" s="106"/>
      <c r="L192" s="106"/>
      <c r="M192" s="106"/>
      <c r="N192" s="106"/>
      <c r="O192" s="106"/>
      <c r="P192" s="106"/>
      <c r="Q192" s="106"/>
      <c r="R192" s="106"/>
      <c r="S192" s="106"/>
      <c r="T192" s="106"/>
      <c r="U192" s="106"/>
      <c r="V192" s="106"/>
      <c r="W192" s="106"/>
      <c r="X192" s="106"/>
      <c r="Y192" s="106"/>
      <c r="Z192" s="103"/>
    </row>
    <row r="193" spans="1:27" ht="20.100000000000001" customHeight="1" x14ac:dyDescent="0.15">
      <c r="A193" s="80"/>
      <c r="B193" s="80"/>
      <c r="C193" s="98"/>
      <c r="D193" s="99">
        <v>6</v>
      </c>
      <c r="E193" s="75" t="s">
        <v>117</v>
      </c>
      <c r="I193" s="19"/>
      <c r="J193" s="20"/>
      <c r="K193" s="20"/>
      <c r="L193" s="20"/>
      <c r="M193" s="20"/>
      <c r="N193" s="104"/>
      <c r="O193" s="104"/>
      <c r="P193" s="104"/>
      <c r="Q193" s="104"/>
      <c r="R193" s="104"/>
      <c r="S193" s="104"/>
      <c r="T193" s="104"/>
      <c r="U193" s="104"/>
      <c r="V193" s="104"/>
      <c r="W193" s="104"/>
      <c r="X193" s="104"/>
      <c r="Y193" s="104"/>
      <c r="Z193" s="103"/>
    </row>
    <row r="194" spans="1:27" ht="20.100000000000001" customHeight="1" x14ac:dyDescent="0.15">
      <c r="A194" s="80"/>
      <c r="B194" s="80"/>
      <c r="C194" s="107"/>
      <c r="D194" s="104"/>
      <c r="E194" s="104"/>
      <c r="F194" s="104"/>
      <c r="G194" s="104"/>
      <c r="H194" s="104"/>
      <c r="I194" s="101"/>
      <c r="J194" s="106" t="str">
        <f>日付例&amp;"　年月日を入力してください。個人の場合や設立日が1900/3/31以前の場合は、入力不要です。"</f>
        <v>例)2024/4/1、R6/4/1　年月日を入力してください。個人の場合や設立日が1900/3/31以前の場合は、入力不要です。</v>
      </c>
      <c r="K194" s="105"/>
      <c r="L194" s="105"/>
      <c r="M194" s="105"/>
      <c r="N194" s="105"/>
      <c r="O194" s="105"/>
      <c r="P194" s="105"/>
      <c r="Q194" s="105"/>
      <c r="R194" s="105"/>
      <c r="S194" s="105"/>
      <c r="T194" s="105"/>
      <c r="U194" s="105"/>
      <c r="V194" s="105"/>
      <c r="W194" s="105"/>
      <c r="X194" s="105"/>
      <c r="Y194" s="105"/>
      <c r="Z194" s="103"/>
    </row>
    <row r="195" spans="1:27" ht="20.100000000000001" customHeight="1" x14ac:dyDescent="0.15">
      <c r="A195" s="80"/>
      <c r="B195" s="80"/>
      <c r="C195" s="98"/>
      <c r="D195" s="99">
        <v>7</v>
      </c>
      <c r="E195" s="75" t="s">
        <v>199</v>
      </c>
      <c r="I195" s="156"/>
      <c r="J195" s="156"/>
      <c r="K195" s="156"/>
      <c r="L195" s="156"/>
      <c r="M195" s="104"/>
      <c r="N195" s="104"/>
      <c r="O195" s="104"/>
      <c r="P195" s="104"/>
      <c r="Q195" s="104"/>
      <c r="R195" s="104"/>
      <c r="S195" s="104"/>
      <c r="T195" s="104"/>
      <c r="U195" s="104"/>
      <c r="V195" s="104"/>
      <c r="W195" s="104"/>
      <c r="X195" s="104"/>
      <c r="Z195" s="147"/>
    </row>
    <row r="196" spans="1:27" ht="20.100000000000001" customHeight="1" x14ac:dyDescent="0.15">
      <c r="A196" s="80">
        <f>IF(TRIM($I196)="", 1001, 0)</f>
        <v>1001</v>
      </c>
      <c r="B196" s="80"/>
      <c r="C196" s="98"/>
      <c r="E196" s="205" t="s">
        <v>174</v>
      </c>
      <c r="F196" s="206"/>
      <c r="G196" s="206"/>
      <c r="H196" s="207"/>
      <c r="I196" s="66"/>
      <c r="J196" s="67"/>
      <c r="K196" s="67"/>
      <c r="L196" s="67"/>
      <c r="M196" s="68"/>
      <c r="Y196" s="104"/>
      <c r="Z196" s="147"/>
    </row>
    <row r="197" spans="1:27" ht="20.100000000000001" customHeight="1" x14ac:dyDescent="0.15">
      <c r="A197" s="80">
        <f>IF(TRIM($I197)="", 1001, 0)</f>
        <v>1001</v>
      </c>
      <c r="B197" s="80"/>
      <c r="C197" s="98"/>
      <c r="D197" s="99"/>
      <c r="E197" s="208" t="s">
        <v>175</v>
      </c>
      <c r="F197" s="209"/>
      <c r="G197" s="209"/>
      <c r="H197" s="210"/>
      <c r="I197" s="51"/>
      <c r="J197" s="52"/>
      <c r="K197" s="52"/>
      <c r="L197" s="52"/>
      <c r="M197" s="53"/>
      <c r="Y197" s="104"/>
      <c r="Z197" s="147"/>
    </row>
    <row r="198" spans="1:27" ht="20.100000000000001" customHeight="1" x14ac:dyDescent="0.15">
      <c r="A198" s="80">
        <f>IF(TRIM($I198)="", 1001, 0)</f>
        <v>1001</v>
      </c>
      <c r="B198" s="80"/>
      <c r="C198" s="98"/>
      <c r="D198" s="99"/>
      <c r="E198" s="211" t="s">
        <v>176</v>
      </c>
      <c r="F198" s="212"/>
      <c r="G198" s="212"/>
      <c r="H198" s="213"/>
      <c r="I198" s="51"/>
      <c r="J198" s="52"/>
      <c r="K198" s="52"/>
      <c r="L198" s="52"/>
      <c r="M198" s="53"/>
      <c r="Y198" s="104"/>
      <c r="Z198" s="147"/>
    </row>
    <row r="199" spans="1:27" ht="20.100000000000001" customHeight="1" x14ac:dyDescent="0.15">
      <c r="A199" s="80"/>
      <c r="B199" s="80"/>
      <c r="C199" s="98"/>
      <c r="D199" s="99"/>
      <c r="E199" s="208" t="s">
        <v>177</v>
      </c>
      <c r="F199" s="209"/>
      <c r="G199" s="209"/>
      <c r="H199" s="210"/>
      <c r="I199" s="214">
        <f>I196+I197+I198</f>
        <v>0</v>
      </c>
      <c r="J199" s="215"/>
      <c r="K199" s="215"/>
      <c r="L199" s="215"/>
      <c r="M199" s="216"/>
      <c r="Y199" s="104"/>
      <c r="Z199" s="147"/>
    </row>
    <row r="200" spans="1:27" ht="20.100000000000001" customHeight="1" x14ac:dyDescent="0.15">
      <c r="A200" s="80">
        <f>IF(TRIM($I200)="", 1001, 0)</f>
        <v>1001</v>
      </c>
      <c r="B200" s="80"/>
      <c r="C200" s="98"/>
      <c r="D200" s="99"/>
      <c r="E200" s="217" t="s">
        <v>178</v>
      </c>
      <c r="F200" s="218"/>
      <c r="G200" s="218"/>
      <c r="H200" s="219"/>
      <c r="I200" s="58"/>
      <c r="J200" s="59"/>
      <c r="K200" s="59"/>
      <c r="L200" s="59"/>
      <c r="M200" s="60"/>
      <c r="Y200" s="104"/>
      <c r="Z200" s="147"/>
    </row>
    <row r="201" spans="1:27" ht="20.100000000000001" customHeight="1" x14ac:dyDescent="0.15">
      <c r="A201" s="80"/>
      <c r="B201" s="80"/>
      <c r="C201" s="98"/>
      <c r="D201" s="99"/>
      <c r="E201" s="220"/>
      <c r="F201" s="221"/>
      <c r="G201" s="222"/>
      <c r="H201" s="222"/>
      <c r="I201" s="223"/>
      <c r="J201" s="222"/>
      <c r="K201" s="222"/>
      <c r="Y201" s="104"/>
      <c r="Z201" s="147"/>
    </row>
    <row r="202" spans="1:27" ht="20.100000000000001" customHeight="1" x14ac:dyDescent="0.15">
      <c r="A202" s="80"/>
      <c r="B202" s="80"/>
      <c r="C202" s="98"/>
      <c r="D202" s="99">
        <v>8</v>
      </c>
      <c r="E202" s="75" t="s">
        <v>82</v>
      </c>
      <c r="I202" s="21"/>
      <c r="J202" s="20"/>
      <c r="K202" s="20"/>
      <c r="L202" s="20"/>
      <c r="M202" s="20"/>
      <c r="N202" s="104"/>
      <c r="O202" s="104"/>
      <c r="P202" s="104"/>
      <c r="Q202" s="104"/>
      <c r="R202" s="104"/>
      <c r="S202" s="104"/>
      <c r="T202" s="104"/>
      <c r="U202" s="104"/>
      <c r="V202" s="104"/>
      <c r="W202" s="104"/>
      <c r="X202" s="104"/>
      <c r="Y202" s="104"/>
      <c r="Z202" s="103"/>
    </row>
    <row r="203" spans="1:27" ht="60" customHeight="1" x14ac:dyDescent="0.15">
      <c r="A203" s="80"/>
      <c r="B203" s="80"/>
      <c r="C203" s="107"/>
      <c r="D203" s="104"/>
      <c r="E203" s="104"/>
      <c r="F203" s="104"/>
      <c r="G203" s="104"/>
      <c r="H203" s="104"/>
      <c r="I203" s="101"/>
      <c r="J203" s="224" t="s">
        <v>192</v>
      </c>
      <c r="K203" s="224"/>
      <c r="L203" s="224"/>
      <c r="M203" s="224"/>
      <c r="N203" s="224"/>
      <c r="O203" s="224"/>
      <c r="P203" s="224"/>
      <c r="Q203" s="224"/>
      <c r="R203" s="224"/>
      <c r="S203" s="224"/>
      <c r="T203" s="224"/>
      <c r="U203" s="224"/>
      <c r="V203" s="224"/>
      <c r="W203" s="224"/>
      <c r="X203" s="224"/>
      <c r="Y203" s="224"/>
      <c r="Z203" s="103"/>
    </row>
    <row r="204" spans="1:27" ht="20.100000000000001" customHeight="1" x14ac:dyDescent="0.15">
      <c r="A204" s="80"/>
      <c r="B204" s="80"/>
      <c r="C204" s="118"/>
      <c r="D204" s="119"/>
      <c r="E204" s="119"/>
      <c r="F204" s="119"/>
      <c r="G204" s="119"/>
      <c r="H204" s="119"/>
      <c r="I204" s="119"/>
      <c r="J204" s="120"/>
      <c r="K204" s="120"/>
      <c r="L204" s="225"/>
      <c r="M204" s="225"/>
      <c r="N204" s="149"/>
      <c r="O204" s="120"/>
      <c r="P204" s="143"/>
      <c r="Q204" s="143"/>
      <c r="R204" s="143"/>
      <c r="S204" s="149"/>
      <c r="T204" s="149"/>
      <c r="U204" s="149"/>
      <c r="V204" s="149"/>
      <c r="W204" s="149"/>
      <c r="X204" s="149"/>
      <c r="Y204" s="120"/>
      <c r="Z204" s="122"/>
    </row>
    <row r="205" spans="1:27" ht="20.100000000000001" customHeight="1" x14ac:dyDescent="0.15">
      <c r="A205" s="80"/>
      <c r="B205" s="80"/>
      <c r="C205" s="104"/>
      <c r="D205" s="104"/>
      <c r="E205" s="104"/>
      <c r="F205" s="104"/>
      <c r="G205" s="104"/>
      <c r="H205" s="104"/>
      <c r="I205" s="104"/>
      <c r="J205" s="124"/>
      <c r="K205" s="124"/>
      <c r="L205" s="226"/>
      <c r="M205" s="124"/>
      <c r="N205" s="150"/>
      <c r="O205" s="124"/>
      <c r="P205" s="144"/>
      <c r="Q205" s="144"/>
      <c r="R205" s="144"/>
      <c r="S205" s="150"/>
      <c r="T205" s="150"/>
      <c r="U205" s="150"/>
      <c r="V205" s="150"/>
      <c r="W205" s="150"/>
      <c r="X205" s="150"/>
      <c r="Y205" s="124"/>
      <c r="Z205" s="104"/>
    </row>
    <row r="206" spans="1:27" ht="20.100000000000001" customHeight="1" x14ac:dyDescent="0.15">
      <c r="A206" s="80"/>
      <c r="B206" s="80"/>
      <c r="C206" s="104"/>
      <c r="D206" s="104"/>
      <c r="E206" s="104"/>
      <c r="F206" s="104"/>
      <c r="G206" s="104"/>
      <c r="H206" s="104"/>
      <c r="I206" s="104"/>
      <c r="J206" s="124"/>
      <c r="K206" s="124"/>
      <c r="L206" s="227"/>
      <c r="M206" s="104"/>
      <c r="N206" s="228"/>
      <c r="O206" s="104"/>
      <c r="P206" s="145"/>
      <c r="Q206" s="145"/>
      <c r="R206" s="145"/>
      <c r="S206" s="228"/>
      <c r="T206" s="228"/>
      <c r="U206" s="228"/>
      <c r="V206" s="228"/>
      <c r="W206" s="228"/>
      <c r="X206" s="228"/>
      <c r="Y206" s="228"/>
      <c r="Z206" s="104"/>
      <c r="AA206" s="228"/>
    </row>
    <row r="207" spans="1:27" ht="20.100000000000001" customHeight="1" x14ac:dyDescent="0.15">
      <c r="A207" s="80"/>
      <c r="B207" s="80"/>
      <c r="C207" s="91" t="s">
        <v>15</v>
      </c>
      <c r="D207" s="92"/>
      <c r="E207" s="92"/>
      <c r="F207" s="92"/>
      <c r="G207" s="92"/>
      <c r="H207" s="93"/>
      <c r="I207" s="229"/>
      <c r="L207" s="230"/>
      <c r="N207" s="136"/>
      <c r="P207" s="231"/>
      <c r="Q207" s="231"/>
      <c r="R207" s="231"/>
      <c r="S207" s="136"/>
      <c r="T207" s="136"/>
      <c r="U207" s="136"/>
      <c r="V207" s="136"/>
      <c r="W207" s="136"/>
      <c r="X207" s="136"/>
      <c r="Y207" s="136"/>
      <c r="AA207" s="136"/>
    </row>
    <row r="208" spans="1:27" ht="20.100000000000001" customHeight="1" x14ac:dyDescent="0.15">
      <c r="A208" s="80"/>
      <c r="B208" s="80"/>
      <c r="C208" s="94"/>
      <c r="D208" s="95"/>
      <c r="E208" s="95"/>
      <c r="F208" s="95"/>
      <c r="G208" s="95"/>
      <c r="H208" s="95"/>
      <c r="I208" s="95"/>
      <c r="J208" s="96"/>
      <c r="K208" s="96"/>
      <c r="L208" s="153"/>
      <c r="M208" s="153"/>
      <c r="N208" s="140"/>
      <c r="O208" s="140"/>
      <c r="P208" s="232"/>
      <c r="Q208" s="232"/>
      <c r="R208" s="232"/>
      <c r="S208" s="140"/>
      <c r="T208" s="140"/>
      <c r="U208" s="140"/>
      <c r="V208" s="140"/>
      <c r="W208" s="140"/>
      <c r="X208" s="140"/>
      <c r="Y208" s="140"/>
      <c r="Z208" s="97"/>
      <c r="AA208" s="136"/>
    </row>
    <row r="209" spans="1:27" ht="15.75" hidden="1" customHeight="1" x14ac:dyDescent="0.15">
      <c r="A209" s="80"/>
      <c r="B209" s="80"/>
      <c r="C209" s="94"/>
      <c r="D209" s="95"/>
      <c r="E209" s="95"/>
      <c r="F209" s="95"/>
      <c r="G209" s="95"/>
      <c r="H209" s="95"/>
      <c r="I209" s="95"/>
      <c r="J209" s="104"/>
      <c r="K209" s="104"/>
      <c r="L209" s="227"/>
      <c r="M209" s="227"/>
      <c r="N209" s="228"/>
      <c r="O209" s="228"/>
      <c r="P209" s="145"/>
      <c r="Q209" s="145"/>
      <c r="R209" s="145"/>
      <c r="S209" s="228"/>
      <c r="T209" s="228"/>
      <c r="U209" s="228"/>
      <c r="V209" s="228"/>
      <c r="W209" s="228"/>
      <c r="X209" s="228"/>
      <c r="Y209" s="228"/>
      <c r="Z209" s="103"/>
      <c r="AA209" s="136"/>
    </row>
    <row r="210" spans="1:27" ht="20.100000000000001" customHeight="1" x14ac:dyDescent="0.15">
      <c r="A210" s="80">
        <f>IF(OR(OR(NOT(ISNUMBER(VALUE(P210))), TRIM(P210)="", LEN(P210)&lt;&gt;6),TRIM($I210)=""), 1001, 0)</f>
        <v>1001</v>
      </c>
      <c r="B210" s="80"/>
      <c r="C210" s="98"/>
      <c r="D210" s="99">
        <v>1</v>
      </c>
      <c r="E210" s="75" t="s">
        <v>118</v>
      </c>
      <c r="I210" s="21"/>
      <c r="J210" s="21"/>
      <c r="K210" s="21"/>
      <c r="L210" s="21"/>
      <c r="M210" s="21"/>
      <c r="N210" s="135" t="s">
        <v>65</v>
      </c>
      <c r="O210" s="233" t="s">
        <v>63</v>
      </c>
      <c r="P210" s="9"/>
      <c r="Q210" s="104" t="s">
        <v>64</v>
      </c>
      <c r="T210" s="104"/>
      <c r="Y210" s="104"/>
      <c r="Z210" s="103"/>
    </row>
    <row r="211" spans="1:27" ht="30" customHeight="1" x14ac:dyDescent="0.15">
      <c r="A211" s="80"/>
      <c r="B211" s="80"/>
      <c r="C211" s="107"/>
      <c r="D211" s="104"/>
      <c r="E211" s="104"/>
      <c r="F211" s="104"/>
      <c r="G211" s="104"/>
      <c r="H211" s="104"/>
      <c r="I211" s="110"/>
      <c r="J211" s="127" t="s">
        <v>121</v>
      </c>
      <c r="K211" s="160"/>
      <c r="L211" s="160"/>
      <c r="M211" s="160"/>
      <c r="N211" s="160"/>
      <c r="O211" s="160"/>
      <c r="P211" s="160"/>
      <c r="Q211" s="160"/>
      <c r="R211" s="160"/>
      <c r="S211" s="160"/>
      <c r="T211" s="160"/>
      <c r="U211" s="160"/>
      <c r="V211" s="160"/>
      <c r="W211" s="160"/>
      <c r="X211" s="160"/>
      <c r="Y211" s="160"/>
      <c r="Z211" s="103"/>
    </row>
    <row r="212" spans="1:27" ht="20.100000000000001" customHeight="1" x14ac:dyDescent="0.15">
      <c r="A212" s="80">
        <f>IF(TRIM($I212)="", 1001, 0)</f>
        <v>1001</v>
      </c>
      <c r="B212" s="80"/>
      <c r="C212" s="98"/>
      <c r="D212" s="99">
        <v>2</v>
      </c>
      <c r="E212" s="75" t="s">
        <v>83</v>
      </c>
      <c r="I212" s="19"/>
      <c r="J212" s="21"/>
      <c r="K212" s="21"/>
      <c r="L212" s="21"/>
      <c r="M212" s="21"/>
      <c r="N212" s="233"/>
      <c r="O212" s="104"/>
      <c r="P212" s="104"/>
      <c r="Q212" s="104"/>
      <c r="R212" s="104"/>
      <c r="S212" s="104"/>
      <c r="T212" s="104"/>
      <c r="U212" s="104"/>
      <c r="V212" s="104"/>
      <c r="W212" s="104"/>
      <c r="X212" s="104"/>
      <c r="Y212" s="104"/>
      <c r="Z212" s="103"/>
    </row>
    <row r="213" spans="1:27" ht="20.100000000000001" customHeight="1" x14ac:dyDescent="0.15">
      <c r="A213" s="80"/>
      <c r="B213" s="80"/>
      <c r="C213" s="107"/>
      <c r="D213" s="104"/>
      <c r="E213" s="104"/>
      <c r="F213" s="104"/>
      <c r="G213" s="104"/>
      <c r="H213" s="104"/>
      <c r="I213" s="110"/>
      <c r="J213" s="106" t="str">
        <f>日付例&amp;"　年月日を入力してください。"</f>
        <v>例)2024/4/1、R6/4/1　年月日を入力してください。</v>
      </c>
      <c r="K213" s="106"/>
      <c r="L213" s="106"/>
      <c r="M213" s="106"/>
      <c r="N213" s="106"/>
      <c r="O213" s="106"/>
      <c r="P213" s="106"/>
      <c r="Q213" s="106"/>
      <c r="R213" s="106"/>
      <c r="S213" s="106"/>
      <c r="T213" s="106"/>
      <c r="U213" s="106"/>
      <c r="V213" s="106"/>
      <c r="W213" s="106"/>
      <c r="X213" s="106"/>
      <c r="Y213" s="106"/>
      <c r="Z213" s="103"/>
    </row>
    <row r="214" spans="1:27" ht="20.100000000000001" customHeight="1" x14ac:dyDescent="0.15">
      <c r="A214" s="80">
        <f>IF(TRIM($I214)="", 1001, 0)</f>
        <v>1001</v>
      </c>
      <c r="B214" s="80"/>
      <c r="C214" s="98"/>
      <c r="D214" s="99">
        <v>3</v>
      </c>
      <c r="E214" s="75" t="s">
        <v>201</v>
      </c>
      <c r="I214" s="19"/>
      <c r="J214" s="21"/>
      <c r="K214" s="21"/>
      <c r="L214" s="21"/>
      <c r="M214" s="21"/>
      <c r="N214" s="233"/>
      <c r="O214" s="104"/>
      <c r="P214" s="104"/>
      <c r="Q214" s="104"/>
      <c r="R214" s="104"/>
      <c r="S214" s="104"/>
      <c r="T214" s="104"/>
      <c r="U214" s="104"/>
      <c r="V214" s="104"/>
      <c r="W214" s="104"/>
      <c r="X214" s="104"/>
      <c r="Y214" s="104"/>
      <c r="Z214" s="103"/>
    </row>
    <row r="215" spans="1:27" ht="20.100000000000001" customHeight="1" x14ac:dyDescent="0.15">
      <c r="A215" s="80"/>
      <c r="B215" s="80"/>
      <c r="C215" s="107"/>
      <c r="D215" s="104"/>
      <c r="E215" s="104"/>
      <c r="F215" s="104"/>
      <c r="G215" s="104"/>
      <c r="H215" s="104"/>
      <c r="I215" s="110"/>
      <c r="J215" s="106" t="str">
        <f>日付例&amp;"　年月日を入力してください。"</f>
        <v>例)2024/4/1、R6/4/1　年月日を入力してください。</v>
      </c>
      <c r="K215" s="106"/>
      <c r="L215" s="106"/>
      <c r="M215" s="106"/>
      <c r="N215" s="106"/>
      <c r="O215" s="106"/>
      <c r="P215" s="106"/>
      <c r="Q215" s="106"/>
      <c r="R215" s="106"/>
      <c r="S215" s="106"/>
      <c r="T215" s="106"/>
      <c r="U215" s="106"/>
      <c r="V215" s="106"/>
      <c r="W215" s="106"/>
      <c r="X215" s="106"/>
      <c r="Y215" s="106"/>
      <c r="Z215" s="103"/>
    </row>
    <row r="216" spans="1:27" ht="20.100000000000001" customHeight="1" x14ac:dyDescent="0.15">
      <c r="A216" s="80">
        <f>IF(TRIM($I216)="", 1001, 0)</f>
        <v>1001</v>
      </c>
      <c r="B216" s="80"/>
      <c r="C216" s="98"/>
      <c r="D216" s="99">
        <v>4</v>
      </c>
      <c r="E216" s="75" t="s">
        <v>202</v>
      </c>
      <c r="I216" s="19"/>
      <c r="J216" s="21"/>
      <c r="K216" s="21"/>
      <c r="L216" s="21"/>
      <c r="M216" s="21"/>
      <c r="N216" s="233"/>
      <c r="O216" s="104"/>
      <c r="P216" s="104"/>
      <c r="Q216" s="104"/>
      <c r="R216" s="104"/>
      <c r="S216" s="104"/>
      <c r="T216" s="104"/>
      <c r="U216" s="104"/>
      <c r="V216" s="104"/>
      <c r="W216" s="104"/>
      <c r="X216" s="104"/>
      <c r="Y216" s="104"/>
      <c r="Z216" s="103"/>
    </row>
    <row r="217" spans="1:27" ht="20.100000000000001" customHeight="1" x14ac:dyDescent="0.15">
      <c r="A217" s="80"/>
      <c r="B217" s="80"/>
      <c r="C217" s="107"/>
      <c r="D217" s="104"/>
      <c r="E217" s="104"/>
      <c r="F217" s="104"/>
      <c r="G217" s="104"/>
      <c r="H217" s="104"/>
      <c r="I217" s="110"/>
      <c r="J217" s="106" t="str">
        <f>日付例&amp;"　年月日を入力してください。"</f>
        <v>例)2024/4/1、R6/4/1　年月日を入力してください。</v>
      </c>
      <c r="K217" s="106"/>
      <c r="L217" s="106"/>
      <c r="M217" s="106"/>
      <c r="N217" s="106"/>
      <c r="O217" s="106"/>
      <c r="P217" s="106"/>
      <c r="Q217" s="106"/>
      <c r="R217" s="106"/>
      <c r="S217" s="106"/>
      <c r="T217" s="106"/>
      <c r="U217" s="106"/>
      <c r="V217" s="106"/>
      <c r="W217" s="106"/>
      <c r="X217" s="106"/>
      <c r="Y217" s="106"/>
      <c r="Z217" s="103"/>
    </row>
    <row r="218" spans="1:27" ht="20.100000000000001" customHeight="1" x14ac:dyDescent="0.15">
      <c r="A218" s="80"/>
      <c r="B218" s="80"/>
      <c r="C218" s="94"/>
      <c r="D218" s="99">
        <v>5</v>
      </c>
      <c r="E218" s="234" t="s">
        <v>203</v>
      </c>
      <c r="F218" s="234"/>
      <c r="G218" s="234"/>
      <c r="H218" s="234"/>
      <c r="I218" s="21"/>
      <c r="J218" s="43"/>
      <c r="K218" s="43"/>
      <c r="L218" s="43"/>
      <c r="M218" s="43"/>
      <c r="N218" s="228"/>
      <c r="O218" s="228"/>
      <c r="P218" s="145"/>
      <c r="Q218" s="145"/>
      <c r="R218" s="145"/>
      <c r="S218" s="228"/>
      <c r="T218" s="228"/>
      <c r="U218" s="228"/>
      <c r="V218" s="228"/>
      <c r="W218" s="228"/>
      <c r="X218" s="228"/>
      <c r="Y218" s="228"/>
      <c r="Z218" s="103"/>
      <c r="AA218" s="136"/>
    </row>
    <row r="219" spans="1:27" ht="20.100000000000001" customHeight="1" x14ac:dyDescent="0.15">
      <c r="A219" s="80"/>
      <c r="B219" s="80"/>
      <c r="C219" s="94"/>
      <c r="D219" s="95"/>
      <c r="E219" s="95"/>
      <c r="F219" s="95"/>
      <c r="G219" s="95"/>
      <c r="H219" s="95"/>
      <c r="I219" s="95"/>
      <c r="J219" s="235" t="s">
        <v>204</v>
      </c>
      <c r="K219" s="104"/>
      <c r="L219" s="227"/>
      <c r="M219" s="227"/>
      <c r="N219" s="228"/>
      <c r="O219" s="228"/>
      <c r="P219" s="145"/>
      <c r="Q219" s="145"/>
      <c r="R219" s="145"/>
      <c r="S219" s="228"/>
      <c r="T219" s="228"/>
      <c r="U219" s="228"/>
      <c r="V219" s="228"/>
      <c r="W219" s="228"/>
      <c r="X219" s="228"/>
      <c r="Y219" s="228"/>
      <c r="Z219" s="103"/>
      <c r="AA219" s="136"/>
    </row>
    <row r="220" spans="1:27" ht="20.100000000000001" customHeight="1" x14ac:dyDescent="0.15">
      <c r="A220" s="80"/>
      <c r="B220" s="80"/>
      <c r="C220" s="107"/>
      <c r="D220" s="99">
        <v>6</v>
      </c>
      <c r="E220" s="75" t="s">
        <v>161</v>
      </c>
      <c r="G220" s="104"/>
      <c r="H220" s="104"/>
      <c r="I220" s="110"/>
      <c r="J220" s="106"/>
      <c r="K220" s="106"/>
      <c r="L220" s="106"/>
      <c r="M220" s="106"/>
      <c r="N220" s="106"/>
      <c r="O220" s="106"/>
      <c r="P220" s="106"/>
      <c r="Q220" s="106"/>
      <c r="R220" s="106"/>
      <c r="S220" s="106"/>
      <c r="T220" s="106"/>
      <c r="U220" s="106"/>
      <c r="V220" s="106"/>
      <c r="W220" s="106"/>
      <c r="X220" s="106"/>
      <c r="Y220" s="106"/>
      <c r="Z220" s="103"/>
    </row>
    <row r="221" spans="1:27" ht="30" customHeight="1" x14ac:dyDescent="0.15">
      <c r="A221" s="80"/>
      <c r="B221" s="80"/>
      <c r="C221" s="94"/>
      <c r="E221" s="236" t="s">
        <v>258</v>
      </c>
      <c r="F221" s="236"/>
      <c r="G221" s="236"/>
      <c r="H221" s="236"/>
      <c r="I221" s="236"/>
      <c r="J221" s="236"/>
      <c r="K221" s="236"/>
      <c r="L221" s="236"/>
      <c r="M221" s="236"/>
      <c r="N221" s="236"/>
      <c r="O221" s="236"/>
      <c r="P221" s="236"/>
      <c r="Q221" s="236"/>
      <c r="R221" s="236"/>
      <c r="S221" s="236"/>
      <c r="T221" s="236"/>
      <c r="U221" s="236"/>
      <c r="V221" s="236"/>
      <c r="W221" s="236"/>
      <c r="X221" s="236"/>
      <c r="Y221" s="236"/>
      <c r="Z221" s="103"/>
      <c r="AA221" s="136"/>
    </row>
    <row r="222" spans="1:27" ht="24.75" customHeight="1" x14ac:dyDescent="0.15">
      <c r="A222" s="80">
        <f>IF(COUNTIF(L224:L253,"○")&lt;1, 1001, 0)</f>
        <v>1001</v>
      </c>
      <c r="B222" s="305"/>
      <c r="C222" s="98"/>
      <c r="E222" s="237" t="s">
        <v>191</v>
      </c>
      <c r="F222" s="238"/>
      <c r="G222" s="238"/>
      <c r="H222" s="238"/>
      <c r="I222" s="238"/>
      <c r="J222" s="238"/>
      <c r="K222" s="239"/>
      <c r="L222" s="240" t="s">
        <v>209</v>
      </c>
      <c r="M222" s="241"/>
      <c r="N222" s="242" t="s">
        <v>208</v>
      </c>
      <c r="O222" s="243"/>
      <c r="P222" s="244" t="s">
        <v>205</v>
      </c>
      <c r="Q222" s="245" t="s">
        <v>206</v>
      </c>
      <c r="R222" s="246"/>
      <c r="S222" s="247"/>
      <c r="T222" s="248" t="s">
        <v>207</v>
      </c>
      <c r="U222" s="249"/>
      <c r="V222" s="249"/>
      <c r="W222" s="249"/>
      <c r="X222" s="249"/>
      <c r="Y222" s="250"/>
      <c r="Z222" s="103"/>
      <c r="AA222" s="228"/>
    </row>
    <row r="223" spans="1:27" ht="30" customHeight="1" x14ac:dyDescent="0.15">
      <c r="A223" s="80"/>
      <c r="B223" s="164"/>
      <c r="C223" s="98"/>
      <c r="E223" s="251"/>
      <c r="F223" s="252"/>
      <c r="G223" s="252"/>
      <c r="H223" s="252"/>
      <c r="I223" s="252"/>
      <c r="J223" s="252"/>
      <c r="K223" s="253"/>
      <c r="L223" s="254"/>
      <c r="M223" s="255"/>
      <c r="N223" s="256"/>
      <c r="O223" s="257"/>
      <c r="P223" s="258"/>
      <c r="Q223" s="259" t="s">
        <v>250</v>
      </c>
      <c r="R223" s="260" t="s">
        <v>251</v>
      </c>
      <c r="S223" s="260" t="s">
        <v>252</v>
      </c>
      <c r="T223" s="261" t="s">
        <v>253</v>
      </c>
      <c r="U223" s="261" t="s">
        <v>254</v>
      </c>
      <c r="V223" s="261" t="s">
        <v>263</v>
      </c>
      <c r="W223" s="261" t="s">
        <v>255</v>
      </c>
      <c r="X223" s="262" t="s">
        <v>256</v>
      </c>
      <c r="Y223" s="263" t="s">
        <v>257</v>
      </c>
      <c r="Z223" s="103"/>
      <c r="AA223" s="228"/>
    </row>
    <row r="224" spans="1:27" ht="20.100000000000001" customHeight="1" x14ac:dyDescent="0.15">
      <c r="A224" s="80">
        <f>IF(AND($L224="○", OR(TRIM($N224)="",$P224="",$Q224="",$R224="",$S224="",$T224="",$U224="",$V224="",$W224="",$X224="",$Y224="")),1001,0)</f>
        <v>0</v>
      </c>
      <c r="B224" s="80"/>
      <c r="C224" s="98"/>
      <c r="E224" s="264" t="s">
        <v>84</v>
      </c>
      <c r="F224" s="265" t="s">
        <v>130</v>
      </c>
      <c r="G224" s="266"/>
      <c r="H224" s="266"/>
      <c r="I224" s="266"/>
      <c r="J224" s="266"/>
      <c r="K224" s="267"/>
      <c r="L224" s="47"/>
      <c r="M224" s="48"/>
      <c r="N224" s="69"/>
      <c r="O224" s="70"/>
      <c r="P224" s="4"/>
      <c r="Q224" s="15"/>
      <c r="R224" s="1"/>
      <c r="S224" s="1"/>
      <c r="T224" s="1"/>
      <c r="U224" s="1"/>
      <c r="V224" s="1"/>
      <c r="W224" s="1"/>
      <c r="X224" s="1"/>
      <c r="Y224" s="5"/>
      <c r="Z224" s="103"/>
      <c r="AA224" s="228"/>
    </row>
    <row r="225" spans="1:27" ht="20.100000000000001" customHeight="1" x14ac:dyDescent="0.15">
      <c r="A225" s="80">
        <f>IF(AND($L225="○", OR(TRIM($N225)="",$P225="",$Q225="",$R225="",$S225="",$T225="",$U225="",$V225="",$W225="",$X225="",$Y225="")),1001,0)</f>
        <v>0</v>
      </c>
      <c r="B225" s="80"/>
      <c r="C225" s="98"/>
      <c r="E225" s="268" t="s">
        <v>85</v>
      </c>
      <c r="F225" s="269" t="s">
        <v>131</v>
      </c>
      <c r="G225" s="270"/>
      <c r="H225" s="270"/>
      <c r="I225" s="270"/>
      <c r="J225" s="270"/>
      <c r="K225" s="271"/>
      <c r="L225" s="44"/>
      <c r="M225" s="45"/>
      <c r="N225" s="71"/>
      <c r="O225" s="72"/>
      <c r="P225" s="6"/>
      <c r="Q225" s="13"/>
      <c r="R225" s="2"/>
      <c r="S225" s="2"/>
      <c r="T225" s="2"/>
      <c r="U225" s="2"/>
      <c r="V225" s="2"/>
      <c r="W225" s="2"/>
      <c r="X225" s="2"/>
      <c r="Y225" s="7"/>
      <c r="Z225" s="103"/>
      <c r="AA225" s="228"/>
    </row>
    <row r="226" spans="1:27" ht="20.100000000000001" customHeight="1" x14ac:dyDescent="0.15">
      <c r="A226" s="80">
        <f>IF(AND($L226="○", OR(TRIM($N226)="",$P226="",$Q226="",$R226="",$S226="",$T226="",$U226="",$V226="",$W226="",$X226="",$Y226="")),1001,0)</f>
        <v>0</v>
      </c>
      <c r="B226" s="80"/>
      <c r="C226" s="98"/>
      <c r="E226" s="268" t="s">
        <v>86</v>
      </c>
      <c r="F226" s="269" t="s">
        <v>132</v>
      </c>
      <c r="G226" s="270"/>
      <c r="H226" s="270"/>
      <c r="I226" s="270"/>
      <c r="J226" s="270"/>
      <c r="K226" s="271"/>
      <c r="L226" s="44"/>
      <c r="M226" s="45"/>
      <c r="N226" s="71"/>
      <c r="O226" s="72"/>
      <c r="P226" s="6"/>
      <c r="Q226" s="13"/>
      <c r="R226" s="2"/>
      <c r="S226" s="2"/>
      <c r="T226" s="2"/>
      <c r="U226" s="2"/>
      <c r="V226" s="2"/>
      <c r="W226" s="2"/>
      <c r="X226" s="2"/>
      <c r="Y226" s="7"/>
      <c r="Z226" s="103"/>
      <c r="AA226" s="228"/>
    </row>
    <row r="227" spans="1:27" ht="20.100000000000001" customHeight="1" x14ac:dyDescent="0.15">
      <c r="A227" s="80">
        <f>IF(AND($L227="○", OR(TRIM($N227)="",$P227="",$Q227="",$R227="",$S227="",$T227="",$U227="",$V227="",$W227="",$X227="",$Y227="")),1001,0)</f>
        <v>0</v>
      </c>
      <c r="B227" s="80"/>
      <c r="C227" s="98"/>
      <c r="E227" s="268" t="s">
        <v>87</v>
      </c>
      <c r="F227" s="269" t="s">
        <v>133</v>
      </c>
      <c r="G227" s="270"/>
      <c r="H227" s="270"/>
      <c r="I227" s="270"/>
      <c r="J227" s="270"/>
      <c r="K227" s="271"/>
      <c r="L227" s="44"/>
      <c r="M227" s="45"/>
      <c r="N227" s="71"/>
      <c r="O227" s="72"/>
      <c r="P227" s="6"/>
      <c r="Q227" s="13"/>
      <c r="R227" s="2"/>
      <c r="S227" s="2"/>
      <c r="T227" s="2"/>
      <c r="U227" s="2"/>
      <c r="V227" s="2"/>
      <c r="W227" s="2"/>
      <c r="X227" s="2"/>
      <c r="Y227" s="7"/>
      <c r="Z227" s="103"/>
      <c r="AA227" s="228"/>
    </row>
    <row r="228" spans="1:27" ht="20.100000000000001" customHeight="1" x14ac:dyDescent="0.15">
      <c r="A228" s="80">
        <f>IF(AND($L228="○", OR(TRIM($N228)="",$P228="",$Q228="",$R228="",$S228="",$T228="",$U228="",$V228="",$W228="",$X228="",$Y228="")),1001,0)</f>
        <v>0</v>
      </c>
      <c r="B228" s="80"/>
      <c r="C228" s="98"/>
      <c r="E228" s="268" t="s">
        <v>159</v>
      </c>
      <c r="F228" s="269" t="s">
        <v>134</v>
      </c>
      <c r="G228" s="270"/>
      <c r="H228" s="270"/>
      <c r="I228" s="270"/>
      <c r="J228" s="270"/>
      <c r="K228" s="271"/>
      <c r="L228" s="44"/>
      <c r="M228" s="45"/>
      <c r="N228" s="71"/>
      <c r="O228" s="72"/>
      <c r="P228" s="6"/>
      <c r="Q228" s="13"/>
      <c r="R228" s="2"/>
      <c r="S228" s="2"/>
      <c r="T228" s="2"/>
      <c r="U228" s="2"/>
      <c r="V228" s="2"/>
      <c r="W228" s="2"/>
      <c r="X228" s="2"/>
      <c r="Y228" s="7"/>
      <c r="Z228" s="103"/>
      <c r="AA228" s="228"/>
    </row>
    <row r="229" spans="1:27" ht="20.100000000000001" customHeight="1" x14ac:dyDescent="0.15">
      <c r="A229" s="80">
        <f>IF(AND($L229="○", OR(TRIM($N229)="",$P229="",$Q229="",$R229="",$S229="",$T229="",$U229="",$V229="",$W229="",$X229="",$Y229="")),1001,0)</f>
        <v>0</v>
      </c>
      <c r="B229" s="80"/>
      <c r="C229" s="98"/>
      <c r="E229" s="268" t="s">
        <v>88</v>
      </c>
      <c r="F229" s="269" t="s">
        <v>135</v>
      </c>
      <c r="G229" s="270"/>
      <c r="H229" s="270"/>
      <c r="I229" s="270"/>
      <c r="J229" s="270"/>
      <c r="K229" s="271"/>
      <c r="L229" s="44"/>
      <c r="M229" s="45"/>
      <c r="N229" s="71"/>
      <c r="O229" s="72"/>
      <c r="P229" s="6"/>
      <c r="Q229" s="13"/>
      <c r="R229" s="2"/>
      <c r="S229" s="2"/>
      <c r="T229" s="2"/>
      <c r="U229" s="2"/>
      <c r="V229" s="2"/>
      <c r="W229" s="2"/>
      <c r="X229" s="2"/>
      <c r="Y229" s="7"/>
      <c r="Z229" s="103"/>
      <c r="AA229" s="228"/>
    </row>
    <row r="230" spans="1:27" ht="20.100000000000001" customHeight="1" x14ac:dyDescent="0.15">
      <c r="A230" s="80">
        <f>IF(AND($L230="○", OR(TRIM($N230)="",$P230="",$Q230="",$R230="",$S230="",$T230="",$U230="",$V230="",$W230="",$X230="",$Y230="")),1001,0)</f>
        <v>0</v>
      </c>
      <c r="B230" s="80"/>
      <c r="C230" s="98"/>
      <c r="E230" s="268" t="s">
        <v>89</v>
      </c>
      <c r="F230" s="269" t="s">
        <v>136</v>
      </c>
      <c r="G230" s="270"/>
      <c r="H230" s="270"/>
      <c r="I230" s="270"/>
      <c r="J230" s="270"/>
      <c r="K230" s="271"/>
      <c r="L230" s="44"/>
      <c r="M230" s="45"/>
      <c r="N230" s="71"/>
      <c r="O230" s="72"/>
      <c r="P230" s="6"/>
      <c r="Q230" s="13"/>
      <c r="R230" s="2"/>
      <c r="S230" s="2"/>
      <c r="T230" s="2"/>
      <c r="U230" s="2"/>
      <c r="V230" s="2"/>
      <c r="W230" s="2"/>
      <c r="X230" s="2"/>
      <c r="Y230" s="7"/>
      <c r="Z230" s="103"/>
      <c r="AA230" s="228"/>
    </row>
    <row r="231" spans="1:27" ht="20.100000000000001" customHeight="1" x14ac:dyDescent="0.15">
      <c r="A231" s="80">
        <f>IF(AND($L231="○", OR(TRIM($N231)="",$P231="",$Q231="",$R231="",$S231="",$T231="",$U231="",$V231="",$W231="",$X231="",$Y231="")),1001,0)</f>
        <v>0</v>
      </c>
      <c r="B231" s="80"/>
      <c r="C231" s="98"/>
      <c r="E231" s="268" t="s">
        <v>90</v>
      </c>
      <c r="F231" s="269" t="s">
        <v>137</v>
      </c>
      <c r="G231" s="270"/>
      <c r="H231" s="270"/>
      <c r="I231" s="270"/>
      <c r="J231" s="270"/>
      <c r="K231" s="271"/>
      <c r="L231" s="44"/>
      <c r="M231" s="45"/>
      <c r="N231" s="71"/>
      <c r="O231" s="72"/>
      <c r="P231" s="6"/>
      <c r="Q231" s="13"/>
      <c r="R231" s="2"/>
      <c r="S231" s="2"/>
      <c r="T231" s="2"/>
      <c r="U231" s="2"/>
      <c r="V231" s="2"/>
      <c r="W231" s="2"/>
      <c r="X231" s="2"/>
      <c r="Y231" s="7"/>
      <c r="Z231" s="103"/>
      <c r="AA231" s="228"/>
    </row>
    <row r="232" spans="1:27" ht="20.100000000000001" customHeight="1" x14ac:dyDescent="0.15">
      <c r="A232" s="80">
        <f>IF(AND($L232="○", OR(TRIM($N232)="",$P232="",$Q232="",$R232="",$S232="",$T232="",$U232="",$V232="",$W232="",$X232="",$Y232="")),1001,0)</f>
        <v>0</v>
      </c>
      <c r="B232" s="80"/>
      <c r="C232" s="98"/>
      <c r="E232" s="268" t="s">
        <v>91</v>
      </c>
      <c r="F232" s="269" t="s">
        <v>138</v>
      </c>
      <c r="G232" s="270"/>
      <c r="H232" s="270"/>
      <c r="I232" s="270"/>
      <c r="J232" s="270"/>
      <c r="K232" s="271"/>
      <c r="L232" s="44"/>
      <c r="M232" s="45"/>
      <c r="N232" s="71"/>
      <c r="O232" s="72"/>
      <c r="P232" s="6"/>
      <c r="Q232" s="13"/>
      <c r="R232" s="2"/>
      <c r="S232" s="2"/>
      <c r="T232" s="2"/>
      <c r="U232" s="2"/>
      <c r="V232" s="2"/>
      <c r="W232" s="2"/>
      <c r="X232" s="2"/>
      <c r="Y232" s="7"/>
      <c r="Z232" s="103"/>
      <c r="AA232" s="228"/>
    </row>
    <row r="233" spans="1:27" ht="20.100000000000001" customHeight="1" x14ac:dyDescent="0.15">
      <c r="A233" s="80">
        <f>IF(AND($L233="○", OR(TRIM($N233)="",$P233="",$Q233="",$R233="",$S233="",$T233="",$U233="",$V233="",$W233="",$X233="",$Y233="")),1001,0)</f>
        <v>0</v>
      </c>
      <c r="B233" s="80"/>
      <c r="C233" s="98"/>
      <c r="E233" s="268" t="s">
        <v>92</v>
      </c>
      <c r="F233" s="269" t="s">
        <v>139</v>
      </c>
      <c r="G233" s="270"/>
      <c r="H233" s="270"/>
      <c r="I233" s="270"/>
      <c r="J233" s="270"/>
      <c r="K233" s="271"/>
      <c r="L233" s="44"/>
      <c r="M233" s="45"/>
      <c r="N233" s="71"/>
      <c r="O233" s="72"/>
      <c r="P233" s="6"/>
      <c r="Q233" s="13"/>
      <c r="R233" s="2"/>
      <c r="S233" s="2"/>
      <c r="T233" s="2"/>
      <c r="U233" s="2"/>
      <c r="V233" s="2"/>
      <c r="W233" s="2"/>
      <c r="X233" s="2"/>
      <c r="Y233" s="7"/>
      <c r="Z233" s="103"/>
      <c r="AA233" s="228"/>
    </row>
    <row r="234" spans="1:27" ht="20.100000000000001" customHeight="1" x14ac:dyDescent="0.15">
      <c r="A234" s="80">
        <f>IF(AND($L234="○", OR(TRIM($N234)="",$P234="",$Q234="",$R234="",$S234="",$T234="",$U234="",$V234="",$W234="",$X234="",$Y234="")),1001,0)</f>
        <v>0</v>
      </c>
      <c r="B234" s="80"/>
      <c r="C234" s="98"/>
      <c r="E234" s="268" t="s">
        <v>93</v>
      </c>
      <c r="F234" s="269" t="s">
        <v>140</v>
      </c>
      <c r="G234" s="270"/>
      <c r="H234" s="270"/>
      <c r="I234" s="270"/>
      <c r="J234" s="270"/>
      <c r="K234" s="271"/>
      <c r="L234" s="44"/>
      <c r="M234" s="45"/>
      <c r="N234" s="71"/>
      <c r="O234" s="72"/>
      <c r="P234" s="6"/>
      <c r="Q234" s="13"/>
      <c r="R234" s="2"/>
      <c r="S234" s="2"/>
      <c r="T234" s="2"/>
      <c r="U234" s="2"/>
      <c r="V234" s="2"/>
      <c r="W234" s="2"/>
      <c r="X234" s="2"/>
      <c r="Y234" s="7"/>
      <c r="Z234" s="103"/>
      <c r="AA234" s="228"/>
    </row>
    <row r="235" spans="1:27" ht="20.100000000000001" customHeight="1" x14ac:dyDescent="0.15">
      <c r="A235" s="80">
        <f>IF(AND($L235="○", OR(TRIM($N235)="",$P235="",$Q235="",$R235="",$S235="",$T235="",$U235="",$V235="",$W235="",$X235="",$Y235="")),1001,0)</f>
        <v>0</v>
      </c>
      <c r="B235" s="80"/>
      <c r="C235" s="98"/>
      <c r="E235" s="268" t="s">
        <v>94</v>
      </c>
      <c r="F235" s="269" t="s">
        <v>141</v>
      </c>
      <c r="G235" s="270"/>
      <c r="H235" s="270"/>
      <c r="I235" s="270"/>
      <c r="J235" s="270"/>
      <c r="K235" s="271"/>
      <c r="L235" s="44"/>
      <c r="M235" s="45"/>
      <c r="N235" s="71"/>
      <c r="O235" s="72"/>
      <c r="P235" s="6"/>
      <c r="Q235" s="13"/>
      <c r="R235" s="2"/>
      <c r="S235" s="2"/>
      <c r="T235" s="2"/>
      <c r="U235" s="2"/>
      <c r="V235" s="2"/>
      <c r="W235" s="2"/>
      <c r="X235" s="2"/>
      <c r="Y235" s="7"/>
      <c r="Z235" s="103"/>
      <c r="AA235" s="228"/>
    </row>
    <row r="236" spans="1:27" ht="20.100000000000001" customHeight="1" x14ac:dyDescent="0.15">
      <c r="A236" s="80">
        <f>IF(AND($L236="○", OR(TRIM($N236)="",$P236="",$Q236="",$R236="",$S236="",$T236="",$U236="",$V236="",$W236="",$X236="",$Y236="")),1001,0)</f>
        <v>0</v>
      </c>
      <c r="B236" s="80"/>
      <c r="C236" s="98"/>
      <c r="E236" s="268" t="s">
        <v>95</v>
      </c>
      <c r="F236" s="269" t="s">
        <v>142</v>
      </c>
      <c r="G236" s="270"/>
      <c r="H236" s="270"/>
      <c r="I236" s="270"/>
      <c r="J236" s="270"/>
      <c r="K236" s="271"/>
      <c r="L236" s="44"/>
      <c r="M236" s="45"/>
      <c r="N236" s="71"/>
      <c r="O236" s="72"/>
      <c r="P236" s="6"/>
      <c r="Q236" s="13"/>
      <c r="R236" s="2"/>
      <c r="S236" s="2"/>
      <c r="T236" s="2"/>
      <c r="U236" s="2"/>
      <c r="V236" s="2"/>
      <c r="W236" s="2"/>
      <c r="X236" s="2"/>
      <c r="Y236" s="7"/>
      <c r="Z236" s="103"/>
      <c r="AA236" s="228"/>
    </row>
    <row r="237" spans="1:27" ht="20.100000000000001" customHeight="1" x14ac:dyDescent="0.15">
      <c r="A237" s="80">
        <f>IF(AND($L237="○", OR(TRIM($N237)="",$P237="",$Q237="",$R237="",$S237="",$T237="",$U237="",$V237="",$W237="",$X237="",$Y237="")),1001,0)</f>
        <v>0</v>
      </c>
      <c r="B237" s="80"/>
      <c r="C237" s="98"/>
      <c r="E237" s="268" t="s">
        <v>96</v>
      </c>
      <c r="F237" s="269" t="s">
        <v>143</v>
      </c>
      <c r="G237" s="270"/>
      <c r="H237" s="270"/>
      <c r="I237" s="270"/>
      <c r="J237" s="270"/>
      <c r="K237" s="271"/>
      <c r="L237" s="44"/>
      <c r="M237" s="45"/>
      <c r="N237" s="71"/>
      <c r="O237" s="72"/>
      <c r="P237" s="6"/>
      <c r="Q237" s="13"/>
      <c r="R237" s="2"/>
      <c r="S237" s="2"/>
      <c r="T237" s="2"/>
      <c r="U237" s="2"/>
      <c r="V237" s="2"/>
      <c r="W237" s="2"/>
      <c r="X237" s="2"/>
      <c r="Y237" s="7"/>
      <c r="Z237" s="103"/>
      <c r="AA237" s="228"/>
    </row>
    <row r="238" spans="1:27" ht="20.100000000000001" customHeight="1" x14ac:dyDescent="0.15">
      <c r="A238" s="80">
        <f>IF(AND($L238="○", OR(TRIM($N238)="",$P238="",$Q238="",$R238="",$S238="",$T238="",$U238="",$V238="",$W238="",$X238="",$Y238="")),1001,0)</f>
        <v>0</v>
      </c>
      <c r="B238" s="80"/>
      <c r="C238" s="98"/>
      <c r="E238" s="268" t="s">
        <v>97</v>
      </c>
      <c r="F238" s="269" t="s">
        <v>144</v>
      </c>
      <c r="G238" s="270"/>
      <c r="H238" s="270"/>
      <c r="I238" s="270"/>
      <c r="J238" s="270"/>
      <c r="K238" s="271"/>
      <c r="L238" s="44"/>
      <c r="M238" s="45"/>
      <c r="N238" s="71"/>
      <c r="O238" s="72"/>
      <c r="P238" s="6"/>
      <c r="Q238" s="13"/>
      <c r="R238" s="2"/>
      <c r="S238" s="2"/>
      <c r="T238" s="2"/>
      <c r="U238" s="2"/>
      <c r="V238" s="2"/>
      <c r="W238" s="2"/>
      <c r="X238" s="2"/>
      <c r="Y238" s="7"/>
      <c r="Z238" s="103"/>
      <c r="AA238" s="228"/>
    </row>
    <row r="239" spans="1:27" ht="20.100000000000001" customHeight="1" x14ac:dyDescent="0.15">
      <c r="A239" s="80">
        <f>IF(AND($L239="○", OR(TRIM($N239)="",$P239="",$Q239="",$R239="",$S239="",$T239="",$U239="",$V239="",$W239="",$X239="",$Y239="")),1001,0)</f>
        <v>0</v>
      </c>
      <c r="B239" s="80"/>
      <c r="C239" s="98"/>
      <c r="E239" s="268" t="s">
        <v>98</v>
      </c>
      <c r="F239" s="269" t="s">
        <v>145</v>
      </c>
      <c r="G239" s="270"/>
      <c r="H239" s="270"/>
      <c r="I239" s="270"/>
      <c r="J239" s="270"/>
      <c r="K239" s="271"/>
      <c r="L239" s="44"/>
      <c r="M239" s="45"/>
      <c r="N239" s="71"/>
      <c r="O239" s="72"/>
      <c r="P239" s="6"/>
      <c r="Q239" s="13"/>
      <c r="R239" s="2"/>
      <c r="S239" s="2"/>
      <c r="T239" s="2"/>
      <c r="U239" s="2"/>
      <c r="V239" s="2"/>
      <c r="W239" s="2"/>
      <c r="X239" s="2"/>
      <c r="Y239" s="7"/>
      <c r="Z239" s="103"/>
      <c r="AA239" s="228"/>
    </row>
    <row r="240" spans="1:27" ht="20.100000000000001" customHeight="1" x14ac:dyDescent="0.15">
      <c r="A240" s="80">
        <f>IF(AND($L240="○", OR(TRIM($N240)="",$P240="",$Q240="",$R240="",$S240="",$T240="",$U240="",$V240="",$W240="",$X240="",$Y240="")),1001,0)</f>
        <v>0</v>
      </c>
      <c r="B240" s="80"/>
      <c r="C240" s="98"/>
      <c r="E240" s="268" t="s">
        <v>99</v>
      </c>
      <c r="F240" s="269" t="s">
        <v>146</v>
      </c>
      <c r="G240" s="270"/>
      <c r="H240" s="270"/>
      <c r="I240" s="270"/>
      <c r="J240" s="270"/>
      <c r="K240" s="271"/>
      <c r="L240" s="44"/>
      <c r="M240" s="45"/>
      <c r="N240" s="71"/>
      <c r="O240" s="72"/>
      <c r="P240" s="6"/>
      <c r="Q240" s="13"/>
      <c r="R240" s="2"/>
      <c r="S240" s="2"/>
      <c r="T240" s="2"/>
      <c r="U240" s="2"/>
      <c r="V240" s="2"/>
      <c r="W240" s="2"/>
      <c r="X240" s="2"/>
      <c r="Y240" s="7"/>
      <c r="Z240" s="103"/>
      <c r="AA240" s="228"/>
    </row>
    <row r="241" spans="1:27" ht="20.100000000000001" customHeight="1" x14ac:dyDescent="0.15">
      <c r="A241" s="80">
        <f>IF(AND($L241="○", OR(TRIM($N241)="",$P241="",$Q241="",$R241="",$S241="",$T241="",$U241="",$V241="",$W241="",$X241="",$Y241="")),1001,0)</f>
        <v>0</v>
      </c>
      <c r="B241" s="80"/>
      <c r="C241" s="98"/>
      <c r="E241" s="268" t="s">
        <v>100</v>
      </c>
      <c r="F241" s="269" t="s">
        <v>147</v>
      </c>
      <c r="G241" s="270"/>
      <c r="H241" s="270"/>
      <c r="I241" s="270"/>
      <c r="J241" s="270"/>
      <c r="K241" s="271"/>
      <c r="L241" s="44"/>
      <c r="M241" s="45"/>
      <c r="N241" s="71"/>
      <c r="O241" s="72"/>
      <c r="P241" s="6"/>
      <c r="Q241" s="13"/>
      <c r="R241" s="2"/>
      <c r="S241" s="2"/>
      <c r="T241" s="2"/>
      <c r="U241" s="2"/>
      <c r="V241" s="2"/>
      <c r="W241" s="2"/>
      <c r="X241" s="2"/>
      <c r="Y241" s="7"/>
      <c r="Z241" s="103"/>
      <c r="AA241" s="228"/>
    </row>
    <row r="242" spans="1:27" ht="20.100000000000001" customHeight="1" x14ac:dyDescent="0.15">
      <c r="A242" s="80">
        <f>IF(AND($L242="○", OR(TRIM($N242)="",$P242="",$Q242="",$R242="",$S242="",$T242="",$U242="",$V242="",$W242="",$X242="",$Y242="")),1001,0)</f>
        <v>0</v>
      </c>
      <c r="B242" s="80"/>
      <c r="C242" s="98"/>
      <c r="E242" s="268" t="s">
        <v>101</v>
      </c>
      <c r="F242" s="269" t="s">
        <v>148</v>
      </c>
      <c r="G242" s="270"/>
      <c r="H242" s="270"/>
      <c r="I242" s="270"/>
      <c r="J242" s="270"/>
      <c r="K242" s="271"/>
      <c r="L242" s="44"/>
      <c r="M242" s="45"/>
      <c r="N242" s="71"/>
      <c r="O242" s="72"/>
      <c r="P242" s="6"/>
      <c r="Q242" s="13"/>
      <c r="R242" s="2"/>
      <c r="S242" s="2"/>
      <c r="T242" s="2"/>
      <c r="U242" s="2"/>
      <c r="V242" s="2"/>
      <c r="W242" s="2"/>
      <c r="X242" s="2"/>
      <c r="Y242" s="7"/>
      <c r="Z242" s="103"/>
      <c r="AA242" s="228"/>
    </row>
    <row r="243" spans="1:27" ht="20.100000000000001" customHeight="1" x14ac:dyDescent="0.15">
      <c r="A243" s="80">
        <f>IF(AND($L243="○", OR(TRIM($N243)="",$P243="",$Q243="",$R243="",$S243="",$T243="",$U243="",$V243="",$W243="",$X243="",$Y243="")),1001,0)</f>
        <v>0</v>
      </c>
      <c r="B243" s="80"/>
      <c r="C243" s="94"/>
      <c r="E243" s="268" t="s">
        <v>102</v>
      </c>
      <c r="F243" s="269" t="s">
        <v>149</v>
      </c>
      <c r="G243" s="270"/>
      <c r="H243" s="270"/>
      <c r="I243" s="270"/>
      <c r="J243" s="270"/>
      <c r="K243" s="271"/>
      <c r="L243" s="44"/>
      <c r="M243" s="45"/>
      <c r="N243" s="71"/>
      <c r="O243" s="72"/>
      <c r="P243" s="6"/>
      <c r="Q243" s="13"/>
      <c r="R243" s="2"/>
      <c r="S243" s="2"/>
      <c r="T243" s="2"/>
      <c r="U243" s="2"/>
      <c r="V243" s="2"/>
      <c r="W243" s="2"/>
      <c r="X243" s="2"/>
      <c r="Y243" s="7"/>
      <c r="Z243" s="147"/>
      <c r="AA243" s="136"/>
    </row>
    <row r="244" spans="1:27" ht="20.100000000000001" customHeight="1" x14ac:dyDescent="0.15">
      <c r="A244" s="80">
        <f>IF(AND($L244="○", OR(TRIM($N244)="",$P244="",$Q244="",$R244="",$S244="",$T244="",$U244="",$V244="",$W244="",$X244="",$Y244="")),1001,0)</f>
        <v>0</v>
      </c>
      <c r="B244" s="80"/>
      <c r="C244" s="98"/>
      <c r="E244" s="268" t="s">
        <v>103</v>
      </c>
      <c r="F244" s="269" t="s">
        <v>150</v>
      </c>
      <c r="G244" s="270"/>
      <c r="H244" s="270"/>
      <c r="I244" s="270"/>
      <c r="J244" s="270"/>
      <c r="K244" s="271"/>
      <c r="L244" s="44"/>
      <c r="M244" s="45"/>
      <c r="N244" s="71"/>
      <c r="O244" s="72"/>
      <c r="P244" s="6"/>
      <c r="Q244" s="13"/>
      <c r="R244" s="2"/>
      <c r="S244" s="2"/>
      <c r="T244" s="2"/>
      <c r="U244" s="2"/>
      <c r="V244" s="2"/>
      <c r="W244" s="2"/>
      <c r="X244" s="2"/>
      <c r="Y244" s="7"/>
      <c r="Z244" s="103"/>
      <c r="AA244" s="228"/>
    </row>
    <row r="245" spans="1:27" ht="20.100000000000001" customHeight="1" x14ac:dyDescent="0.15">
      <c r="A245" s="80">
        <f>IF(AND($L245="○", OR(TRIM($N245)="",$P245="",$Q245="",$R245="",$S245="",$T245="",$U245="",$V245="",$W245="",$X245="",$Y245="")),1001,0)</f>
        <v>0</v>
      </c>
      <c r="B245" s="80"/>
      <c r="C245" s="98"/>
      <c r="E245" s="268" t="s">
        <v>104</v>
      </c>
      <c r="F245" s="269" t="s">
        <v>151</v>
      </c>
      <c r="G245" s="270"/>
      <c r="H245" s="270"/>
      <c r="I245" s="270"/>
      <c r="J245" s="270"/>
      <c r="K245" s="271"/>
      <c r="L245" s="44"/>
      <c r="M245" s="45"/>
      <c r="N245" s="71"/>
      <c r="O245" s="72"/>
      <c r="P245" s="6"/>
      <c r="Q245" s="13"/>
      <c r="R245" s="2"/>
      <c r="S245" s="2"/>
      <c r="T245" s="2"/>
      <c r="U245" s="2"/>
      <c r="V245" s="2"/>
      <c r="W245" s="2"/>
      <c r="X245" s="2"/>
      <c r="Y245" s="7"/>
      <c r="Z245" s="103"/>
      <c r="AA245" s="228"/>
    </row>
    <row r="246" spans="1:27" ht="20.100000000000001" customHeight="1" x14ac:dyDescent="0.15">
      <c r="A246" s="80">
        <f>IF(AND($L246="○", OR(TRIM($N246)="",$P246="",$Q246="",$R246="",$S246="",$T246="",$U246="",$V246="",$W246="",$X246="",$Y246="")),1001,0)</f>
        <v>0</v>
      </c>
      <c r="B246" s="80"/>
      <c r="C246" s="98"/>
      <c r="E246" s="268" t="s">
        <v>105</v>
      </c>
      <c r="F246" s="269" t="s">
        <v>152</v>
      </c>
      <c r="G246" s="270"/>
      <c r="H246" s="270"/>
      <c r="I246" s="270"/>
      <c r="J246" s="270"/>
      <c r="K246" s="271"/>
      <c r="L246" s="44"/>
      <c r="M246" s="45"/>
      <c r="N246" s="71"/>
      <c r="O246" s="72"/>
      <c r="P246" s="6"/>
      <c r="Q246" s="13"/>
      <c r="R246" s="2"/>
      <c r="S246" s="2"/>
      <c r="T246" s="2"/>
      <c r="U246" s="2"/>
      <c r="V246" s="2"/>
      <c r="W246" s="2"/>
      <c r="X246" s="2"/>
      <c r="Y246" s="7"/>
      <c r="Z246" s="103"/>
      <c r="AA246" s="228"/>
    </row>
    <row r="247" spans="1:27" ht="20.100000000000001" customHeight="1" x14ac:dyDescent="0.15">
      <c r="A247" s="80">
        <f>IF(AND($L247="○", OR(TRIM($N247)="",$P247="",$Q247="",$R247="",$S247="",$T247="",$U247="",$V247="",$W247="",$X247="",$Y247="")),1001,0)</f>
        <v>0</v>
      </c>
      <c r="B247" s="80"/>
      <c r="C247" s="98"/>
      <c r="E247" s="268" t="s">
        <v>106</v>
      </c>
      <c r="F247" s="269" t="s">
        <v>153</v>
      </c>
      <c r="G247" s="270"/>
      <c r="H247" s="270"/>
      <c r="I247" s="270"/>
      <c r="J247" s="270"/>
      <c r="K247" s="271"/>
      <c r="L247" s="44"/>
      <c r="M247" s="45"/>
      <c r="N247" s="71"/>
      <c r="O247" s="72"/>
      <c r="P247" s="6"/>
      <c r="Q247" s="13"/>
      <c r="R247" s="2"/>
      <c r="S247" s="2"/>
      <c r="T247" s="2"/>
      <c r="U247" s="2"/>
      <c r="V247" s="2"/>
      <c r="W247" s="2"/>
      <c r="X247" s="2"/>
      <c r="Y247" s="7"/>
      <c r="Z247" s="103"/>
      <c r="AA247" s="228"/>
    </row>
    <row r="248" spans="1:27" ht="20.100000000000001" customHeight="1" x14ac:dyDescent="0.15">
      <c r="A248" s="80">
        <f>IF(AND($L248="○", OR(TRIM($N248)="",$P248="",$Q248="",$R248="",$S248="",$T248="",$U248="",$V248="",$W248="",$X248="",$Y248="")),1001,0)</f>
        <v>0</v>
      </c>
      <c r="B248" s="80"/>
      <c r="C248" s="98"/>
      <c r="E248" s="268" t="s">
        <v>107</v>
      </c>
      <c r="F248" s="269" t="s">
        <v>154</v>
      </c>
      <c r="G248" s="270"/>
      <c r="H248" s="270"/>
      <c r="I248" s="270"/>
      <c r="J248" s="270"/>
      <c r="K248" s="271"/>
      <c r="L248" s="44"/>
      <c r="M248" s="45"/>
      <c r="N248" s="71"/>
      <c r="O248" s="72"/>
      <c r="P248" s="6"/>
      <c r="Q248" s="13"/>
      <c r="R248" s="2"/>
      <c r="S248" s="2"/>
      <c r="T248" s="2"/>
      <c r="U248" s="2"/>
      <c r="V248" s="2"/>
      <c r="W248" s="2"/>
      <c r="X248" s="2"/>
      <c r="Y248" s="7"/>
      <c r="Z248" s="103"/>
      <c r="AA248" s="228"/>
    </row>
    <row r="249" spans="1:27" ht="20.100000000000001" customHeight="1" x14ac:dyDescent="0.15">
      <c r="A249" s="80">
        <f>IF(AND($L249="○", OR(TRIM($N249)="",$P249="",$Q249="",$R249="",$S249="",$T249="",$U249="",$V249="",$W249="",$X249="",$Y249="")),1001,0)</f>
        <v>0</v>
      </c>
      <c r="B249" s="80"/>
      <c r="C249" s="98"/>
      <c r="E249" s="268" t="s">
        <v>108</v>
      </c>
      <c r="F249" s="269" t="s">
        <v>155</v>
      </c>
      <c r="G249" s="270"/>
      <c r="H249" s="270"/>
      <c r="I249" s="270"/>
      <c r="J249" s="270"/>
      <c r="K249" s="271"/>
      <c r="L249" s="44"/>
      <c r="M249" s="45"/>
      <c r="N249" s="71"/>
      <c r="O249" s="72"/>
      <c r="P249" s="6"/>
      <c r="Q249" s="13"/>
      <c r="R249" s="2"/>
      <c r="S249" s="2"/>
      <c r="T249" s="2"/>
      <c r="U249" s="2"/>
      <c r="V249" s="2"/>
      <c r="W249" s="2"/>
      <c r="X249" s="2"/>
      <c r="Y249" s="7"/>
      <c r="Z249" s="103"/>
      <c r="AA249" s="228"/>
    </row>
    <row r="250" spans="1:27" ht="20.100000000000001" customHeight="1" x14ac:dyDescent="0.15">
      <c r="A250" s="80">
        <f>IF(AND($L250="○", OR(TRIM($N250)="",$P250="",$Q250="",$R250="",$S250="",$T250="",$U250="",$V250="",$W250="",$X250="",$Y250="")),1001,0)</f>
        <v>0</v>
      </c>
      <c r="B250" s="80"/>
      <c r="C250" s="98"/>
      <c r="E250" s="268" t="s">
        <v>109</v>
      </c>
      <c r="F250" s="269" t="s">
        <v>156</v>
      </c>
      <c r="G250" s="270"/>
      <c r="H250" s="270"/>
      <c r="I250" s="270"/>
      <c r="J250" s="270"/>
      <c r="K250" s="271"/>
      <c r="L250" s="44"/>
      <c r="M250" s="45"/>
      <c r="N250" s="71"/>
      <c r="O250" s="72"/>
      <c r="P250" s="6"/>
      <c r="Q250" s="13"/>
      <c r="R250" s="2"/>
      <c r="S250" s="2"/>
      <c r="T250" s="2"/>
      <c r="U250" s="2"/>
      <c r="V250" s="2"/>
      <c r="W250" s="2"/>
      <c r="X250" s="2"/>
      <c r="Y250" s="7"/>
      <c r="Z250" s="103"/>
      <c r="AA250" s="228"/>
    </row>
    <row r="251" spans="1:27" ht="20.100000000000001" customHeight="1" x14ac:dyDescent="0.15">
      <c r="A251" s="80">
        <f>IF(AND($L251="○", OR(TRIM($N251)="",$P251="",$Q251="",$R251="",$S251="",$T251="",$U251="",$V251="",$W251="",$X251="",$Y251="")),1001,0)</f>
        <v>0</v>
      </c>
      <c r="B251" s="80"/>
      <c r="C251" s="98"/>
      <c r="E251" s="268" t="s">
        <v>110</v>
      </c>
      <c r="F251" s="269" t="s">
        <v>157</v>
      </c>
      <c r="G251" s="270"/>
      <c r="H251" s="270"/>
      <c r="I251" s="270"/>
      <c r="J251" s="270"/>
      <c r="K251" s="271"/>
      <c r="L251" s="44"/>
      <c r="M251" s="45"/>
      <c r="N251" s="71"/>
      <c r="O251" s="72"/>
      <c r="P251" s="6"/>
      <c r="Q251" s="13"/>
      <c r="R251" s="2"/>
      <c r="S251" s="2"/>
      <c r="T251" s="2"/>
      <c r="U251" s="2"/>
      <c r="V251" s="2"/>
      <c r="W251" s="2"/>
      <c r="X251" s="2"/>
      <c r="Y251" s="7"/>
      <c r="Z251" s="103"/>
      <c r="AA251" s="228"/>
    </row>
    <row r="252" spans="1:27" ht="20.100000000000001" customHeight="1" x14ac:dyDescent="0.15">
      <c r="A252" s="80">
        <f>IF(AND($L252="○", OR(TRIM($N252)="",$P252="",$Q252="",$R252="",$S252="",$T252="",$U252="",$V252="",$W252="",$X252="",$Y252="")),1001,0)</f>
        <v>0</v>
      </c>
      <c r="B252" s="80"/>
      <c r="C252" s="98"/>
      <c r="E252" s="268" t="s">
        <v>111</v>
      </c>
      <c r="F252" s="269" t="s">
        <v>158</v>
      </c>
      <c r="G252" s="270"/>
      <c r="H252" s="270"/>
      <c r="I252" s="270"/>
      <c r="J252" s="270"/>
      <c r="K252" s="271"/>
      <c r="L252" s="44"/>
      <c r="M252" s="45"/>
      <c r="N252" s="71"/>
      <c r="O252" s="72"/>
      <c r="P252" s="6"/>
      <c r="Q252" s="13"/>
      <c r="R252" s="2"/>
      <c r="S252" s="2"/>
      <c r="T252" s="2"/>
      <c r="U252" s="2"/>
      <c r="V252" s="2"/>
      <c r="W252" s="2"/>
      <c r="X252" s="2"/>
      <c r="Y252" s="7"/>
      <c r="Z252" s="103"/>
      <c r="AA252" s="228"/>
    </row>
    <row r="253" spans="1:27" ht="20.100000000000001" customHeight="1" x14ac:dyDescent="0.15">
      <c r="A253" s="80">
        <f>IF(AND($L253="○", OR($Q253="",$R253="",$S253="",$T253="",$U253="",$V253="",$W253="",$X253="",$Y253="")),1001,0)</f>
        <v>0</v>
      </c>
      <c r="B253" s="80"/>
      <c r="C253" s="98"/>
      <c r="E253" s="272" t="s">
        <v>180</v>
      </c>
      <c r="F253" s="273" t="s">
        <v>179</v>
      </c>
      <c r="G253" s="274"/>
      <c r="H253" s="274"/>
      <c r="I253" s="274"/>
      <c r="J253" s="274"/>
      <c r="K253" s="275"/>
      <c r="L253" s="41"/>
      <c r="M253" s="42"/>
      <c r="N253" s="306"/>
      <c r="O253" s="276"/>
      <c r="P253" s="307"/>
      <c r="Q253" s="14"/>
      <c r="R253" s="3"/>
      <c r="S253" s="3"/>
      <c r="T253" s="3"/>
      <c r="U253" s="3"/>
      <c r="V253" s="3"/>
      <c r="W253" s="3"/>
      <c r="X253" s="3"/>
      <c r="Y253" s="8"/>
      <c r="Z253" s="103"/>
      <c r="AA253" s="228"/>
    </row>
    <row r="254" spans="1:27" ht="20.100000000000001" customHeight="1" x14ac:dyDescent="0.15">
      <c r="A254" s="80"/>
      <c r="B254" s="80"/>
      <c r="C254" s="98"/>
      <c r="E254" s="277"/>
      <c r="F254" s="277"/>
      <c r="G254" s="277"/>
      <c r="H254" s="277"/>
      <c r="I254" s="277"/>
      <c r="J254" s="277"/>
      <c r="K254" s="277"/>
      <c r="L254" s="277"/>
      <c r="M254" s="277"/>
      <c r="N254" s="277"/>
      <c r="O254" s="277"/>
      <c r="P254" s="277"/>
      <c r="Q254" s="277"/>
      <c r="R254" s="277"/>
      <c r="S254" s="277"/>
      <c r="T254" s="277"/>
      <c r="U254" s="277"/>
      <c r="V254" s="277"/>
      <c r="W254" s="277"/>
      <c r="X254" s="277"/>
      <c r="Y254" s="277"/>
      <c r="Z254" s="103"/>
      <c r="AA254" s="228"/>
    </row>
    <row r="255" spans="1:27" ht="20.100000000000001" customHeight="1" x14ac:dyDescent="0.15">
      <c r="A255" s="80"/>
      <c r="B255" s="80"/>
      <c r="C255" s="118"/>
      <c r="D255" s="119"/>
      <c r="E255" s="119"/>
      <c r="F255" s="119"/>
      <c r="G255" s="119"/>
      <c r="H255" s="119"/>
      <c r="I255" s="119"/>
      <c r="J255" s="119"/>
      <c r="K255" s="119"/>
      <c r="L255" s="119"/>
      <c r="M255" s="278"/>
      <c r="N255" s="119"/>
      <c r="O255" s="149"/>
      <c r="P255" s="120"/>
      <c r="Q255" s="143"/>
      <c r="R255" s="143"/>
      <c r="S255" s="143"/>
      <c r="T255" s="143"/>
      <c r="U255" s="143"/>
      <c r="V255" s="143"/>
      <c r="W255" s="143"/>
      <c r="X255" s="143"/>
      <c r="Y255" s="120"/>
      <c r="Z255" s="122"/>
    </row>
    <row r="256" spans="1:27" ht="20.100000000000001" customHeight="1" x14ac:dyDescent="0.15">
      <c r="A256" s="80"/>
      <c r="B256" s="80"/>
      <c r="C256" s="104"/>
      <c r="D256" s="104"/>
      <c r="E256" s="104"/>
      <c r="F256" s="104"/>
      <c r="G256" s="104"/>
      <c r="H256" s="104"/>
      <c r="I256" s="104"/>
      <c r="J256" s="124"/>
      <c r="K256" s="124"/>
      <c r="L256" s="124"/>
      <c r="M256" s="226"/>
      <c r="N256" s="124"/>
      <c r="O256" s="150"/>
      <c r="P256" s="124"/>
      <c r="Q256" s="144"/>
      <c r="R256" s="144"/>
      <c r="S256" s="144"/>
      <c r="T256" s="144"/>
      <c r="U256" s="144"/>
      <c r="V256" s="144"/>
      <c r="W256" s="144"/>
      <c r="X256" s="144"/>
      <c r="Y256" s="124"/>
      <c r="Z256" s="104"/>
    </row>
    <row r="257" spans="1:26" ht="20.100000000000001" customHeight="1" x14ac:dyDescent="0.15">
      <c r="M257" s="230"/>
      <c r="O257" s="136"/>
      <c r="Q257" s="231"/>
      <c r="R257" s="231"/>
      <c r="S257" s="231"/>
      <c r="T257" s="231"/>
      <c r="U257" s="231"/>
      <c r="V257" s="231"/>
      <c r="W257" s="231"/>
      <c r="X257" s="231"/>
    </row>
    <row r="258" spans="1:26" ht="20.100000000000001" customHeight="1" x14ac:dyDescent="0.15">
      <c r="A258" s="80"/>
      <c r="B258" s="80"/>
      <c r="C258" s="91" t="s">
        <v>210</v>
      </c>
      <c r="D258" s="92"/>
      <c r="E258" s="92"/>
      <c r="F258" s="92"/>
      <c r="G258" s="92"/>
      <c r="H258" s="92"/>
      <c r="I258" s="279"/>
      <c r="J258" s="152"/>
      <c r="K258" s="152"/>
      <c r="L258" s="280"/>
      <c r="M258" s="152"/>
      <c r="N258" s="152"/>
      <c r="O258" s="152"/>
      <c r="P258" s="152"/>
      <c r="Q258" s="152"/>
      <c r="R258" s="152"/>
      <c r="S258" s="152"/>
      <c r="T258" s="152"/>
      <c r="U258" s="152"/>
      <c r="V258" s="152"/>
      <c r="W258" s="152"/>
      <c r="X258" s="152"/>
      <c r="Y258" s="152"/>
      <c r="Z258" s="152"/>
    </row>
    <row r="259" spans="1:26" ht="20.100000000000001" customHeight="1" x14ac:dyDescent="0.15">
      <c r="A259" s="80"/>
      <c r="B259" s="80"/>
      <c r="C259" s="281"/>
      <c r="D259" s="282"/>
      <c r="E259" s="282"/>
      <c r="F259" s="282"/>
      <c r="G259" s="282"/>
      <c r="H259" s="282"/>
      <c r="I259" s="125"/>
      <c r="L259" s="230"/>
      <c r="Y259" s="283"/>
      <c r="Z259" s="284"/>
    </row>
    <row r="260" spans="1:26" ht="20.100000000000001" customHeight="1" x14ac:dyDescent="0.15">
      <c r="C260" s="115"/>
      <c r="D260" s="99">
        <v>1</v>
      </c>
      <c r="E260" s="75" t="s">
        <v>213</v>
      </c>
      <c r="I260" s="22"/>
      <c r="J260" s="23"/>
      <c r="K260" s="23"/>
      <c r="L260" s="23"/>
      <c r="M260" s="23"/>
      <c r="N260" s="75" t="s">
        <v>245</v>
      </c>
      <c r="Z260" s="147"/>
    </row>
    <row r="261" spans="1:26" ht="20.100000000000001" customHeight="1" x14ac:dyDescent="0.15">
      <c r="C261" s="115"/>
      <c r="Z261" s="147"/>
    </row>
    <row r="262" spans="1:26" ht="20.100000000000001" customHeight="1" x14ac:dyDescent="0.15">
      <c r="C262" s="115"/>
      <c r="D262" s="99">
        <v>2</v>
      </c>
      <c r="E262" s="75" t="s">
        <v>212</v>
      </c>
      <c r="I262" s="22"/>
      <c r="J262" s="23"/>
      <c r="K262" s="23"/>
      <c r="L262" s="23"/>
      <c r="M262" s="23"/>
      <c r="N262" s="75" t="s">
        <v>237</v>
      </c>
      <c r="Z262" s="147"/>
    </row>
    <row r="263" spans="1:26" ht="20.100000000000001" customHeight="1" x14ac:dyDescent="0.15">
      <c r="C263" s="115"/>
      <c r="Z263" s="147"/>
    </row>
    <row r="264" spans="1:26" ht="20.100000000000001" customHeight="1" x14ac:dyDescent="0.15">
      <c r="A264" s="80"/>
      <c r="B264" s="80"/>
      <c r="C264" s="98"/>
      <c r="D264" s="99">
        <v>3</v>
      </c>
      <c r="E264" s="75" t="s">
        <v>214</v>
      </c>
      <c r="I264" s="21"/>
      <c r="J264" s="21"/>
      <c r="K264" s="21"/>
      <c r="L264" s="21"/>
      <c r="M264" s="21"/>
      <c r="Z264" s="103"/>
    </row>
    <row r="265" spans="1:26" ht="20.100000000000001" customHeight="1" x14ac:dyDescent="0.15">
      <c r="A265" s="80"/>
      <c r="B265" s="80"/>
      <c r="C265" s="98"/>
      <c r="D265" s="99"/>
      <c r="E265" s="104"/>
      <c r="F265" s="104"/>
      <c r="G265" s="104"/>
      <c r="H265" s="104"/>
      <c r="I265" s="101"/>
      <c r="J265" s="106" t="s">
        <v>70</v>
      </c>
      <c r="K265" s="106"/>
      <c r="L265" s="106"/>
      <c r="M265" s="106"/>
      <c r="N265" s="106"/>
      <c r="O265" s="106"/>
      <c r="P265" s="106"/>
      <c r="Q265" s="106"/>
      <c r="R265" s="106"/>
      <c r="S265" s="106"/>
      <c r="T265" s="106"/>
      <c r="U265" s="106"/>
      <c r="V265" s="106"/>
      <c r="W265" s="106"/>
      <c r="X265" s="106"/>
      <c r="Y265" s="106"/>
      <c r="Z265" s="103"/>
    </row>
    <row r="266" spans="1:26" ht="20.100000000000001" customHeight="1" x14ac:dyDescent="0.15">
      <c r="A266" s="80"/>
      <c r="B266" s="80"/>
      <c r="C266" s="98"/>
      <c r="D266" s="99">
        <v>4</v>
      </c>
      <c r="E266" s="75" t="s">
        <v>215</v>
      </c>
      <c r="I266" s="21"/>
      <c r="J266" s="21"/>
      <c r="K266" s="21"/>
      <c r="L266" s="21"/>
      <c r="M266" s="21"/>
      <c r="N266" s="104"/>
      <c r="O266" s="104"/>
      <c r="P266" s="104"/>
      <c r="Q266" s="104"/>
      <c r="R266" s="104"/>
      <c r="S266" s="104"/>
      <c r="T266" s="104"/>
      <c r="U266" s="104"/>
      <c r="V266" s="104"/>
      <c r="W266" s="104"/>
      <c r="X266" s="104"/>
      <c r="Y266" s="104"/>
      <c r="Z266" s="103"/>
    </row>
    <row r="267" spans="1:26" ht="20.100000000000001" customHeight="1" x14ac:dyDescent="0.15">
      <c r="A267" s="80"/>
      <c r="B267" s="80"/>
      <c r="C267" s="98"/>
      <c r="D267" s="99"/>
      <c r="E267" s="104"/>
      <c r="F267" s="104"/>
      <c r="G267" s="104"/>
      <c r="H267" s="104"/>
      <c r="I267" s="101"/>
      <c r="J267" s="106" t="s">
        <v>70</v>
      </c>
      <c r="K267" s="106"/>
      <c r="L267" s="106"/>
      <c r="M267" s="106"/>
      <c r="N267" s="104"/>
      <c r="O267" s="104"/>
      <c r="P267" s="104"/>
      <c r="Q267" s="104"/>
      <c r="R267" s="104"/>
      <c r="S267" s="104"/>
      <c r="T267" s="104"/>
      <c r="U267" s="104"/>
      <c r="V267" s="104"/>
      <c r="W267" s="104"/>
      <c r="X267" s="104"/>
      <c r="Y267" s="104"/>
      <c r="Z267" s="103"/>
    </row>
    <row r="268" spans="1:26" ht="20.100000000000001" customHeight="1" x14ac:dyDescent="0.15">
      <c r="A268" s="80"/>
      <c r="B268" s="80"/>
      <c r="C268" s="98"/>
      <c r="D268" s="99">
        <v>5</v>
      </c>
      <c r="E268" s="75" t="s">
        <v>211</v>
      </c>
      <c r="I268" s="21"/>
      <c r="J268" s="21"/>
      <c r="K268" s="21"/>
      <c r="L268" s="21"/>
      <c r="M268" s="21"/>
      <c r="N268" s="21"/>
      <c r="O268" s="21"/>
      <c r="P268" s="21"/>
      <c r="Q268" s="21"/>
      <c r="R268" s="21"/>
      <c r="S268" s="21"/>
      <c r="T268" s="21"/>
      <c r="U268" s="21"/>
      <c r="V268" s="21"/>
      <c r="W268" s="21"/>
      <c r="X268" s="21"/>
      <c r="Y268" s="21"/>
      <c r="Z268" s="103"/>
    </row>
    <row r="269" spans="1:26" ht="20.100000000000001" customHeight="1" x14ac:dyDescent="0.15">
      <c r="A269" s="80"/>
      <c r="B269" s="80"/>
      <c r="C269" s="98"/>
      <c r="D269" s="99"/>
      <c r="E269" s="104"/>
      <c r="F269" s="104"/>
      <c r="G269" s="104"/>
      <c r="H269" s="104"/>
      <c r="I269" s="101"/>
      <c r="J269" s="106" t="s">
        <v>70</v>
      </c>
      <c r="K269" s="106"/>
      <c r="L269" s="106"/>
      <c r="M269" s="106"/>
      <c r="N269" s="106"/>
      <c r="O269" s="106"/>
      <c r="P269" s="106"/>
      <c r="Q269" s="106"/>
      <c r="R269" s="106"/>
      <c r="S269" s="106"/>
      <c r="T269" s="106"/>
      <c r="U269" s="106"/>
      <c r="V269" s="106"/>
      <c r="W269" s="106"/>
      <c r="X269" s="106"/>
      <c r="Y269" s="106"/>
      <c r="Z269" s="103"/>
    </row>
    <row r="270" spans="1:26" ht="20.100000000000001" customHeight="1" x14ac:dyDescent="0.15">
      <c r="C270" s="115"/>
      <c r="D270" s="99">
        <v>6</v>
      </c>
      <c r="E270" s="75" t="s">
        <v>216</v>
      </c>
      <c r="I270" s="22"/>
      <c r="J270" s="23"/>
      <c r="K270" s="23"/>
      <c r="L270" s="23"/>
      <c r="M270" s="23"/>
      <c r="N270" s="75" t="s">
        <v>220</v>
      </c>
      <c r="Z270" s="147"/>
    </row>
    <row r="271" spans="1:26" ht="20.100000000000001" customHeight="1" x14ac:dyDescent="0.15">
      <c r="C271" s="115"/>
      <c r="E271" s="158" t="s">
        <v>217</v>
      </c>
      <c r="Z271" s="147"/>
    </row>
    <row r="272" spans="1:26" ht="20.100000000000001" customHeight="1" x14ac:dyDescent="0.15">
      <c r="C272" s="115"/>
      <c r="D272" s="99">
        <v>7</v>
      </c>
      <c r="E272" s="75" t="s">
        <v>218</v>
      </c>
      <c r="I272" s="22"/>
      <c r="J272" s="23"/>
      <c r="K272" s="23"/>
      <c r="L272" s="23"/>
      <c r="M272" s="23"/>
      <c r="N272" s="75" t="s">
        <v>223</v>
      </c>
      <c r="Z272" s="147"/>
    </row>
    <row r="273" spans="1:26" ht="20.100000000000001" customHeight="1" x14ac:dyDescent="0.15">
      <c r="C273" s="115"/>
      <c r="E273" s="158" t="s">
        <v>219</v>
      </c>
      <c r="Z273" s="147"/>
    </row>
    <row r="274" spans="1:26" ht="20.100000000000001" customHeight="1" x14ac:dyDescent="0.15">
      <c r="A274" s="80"/>
      <c r="B274" s="80"/>
      <c r="C274" s="98"/>
      <c r="D274" s="99">
        <v>8</v>
      </c>
      <c r="E274" s="75" t="s">
        <v>221</v>
      </c>
      <c r="I274" s="21"/>
      <c r="J274" s="21"/>
      <c r="K274" s="21"/>
      <c r="L274" s="21"/>
      <c r="M274" s="21"/>
      <c r="Z274" s="103"/>
    </row>
    <row r="275" spans="1:26" ht="20.100000000000001" customHeight="1" x14ac:dyDescent="0.15">
      <c r="A275" s="80"/>
      <c r="B275" s="80"/>
      <c r="C275" s="98"/>
      <c r="D275" s="99"/>
      <c r="E275" s="104"/>
      <c r="F275" s="104"/>
      <c r="G275" s="104"/>
      <c r="H275" s="104"/>
      <c r="I275" s="101"/>
      <c r="J275" s="106" t="s">
        <v>70</v>
      </c>
      <c r="K275" s="106"/>
      <c r="L275" s="106"/>
      <c r="M275" s="106"/>
      <c r="N275" s="106"/>
      <c r="O275" s="106"/>
      <c r="P275" s="106"/>
      <c r="Q275" s="106"/>
      <c r="R275" s="106"/>
      <c r="S275" s="106"/>
      <c r="T275" s="106"/>
      <c r="U275" s="106"/>
      <c r="V275" s="106"/>
      <c r="W275" s="106"/>
      <c r="X275" s="106"/>
      <c r="Y275" s="106"/>
      <c r="Z275" s="103"/>
    </row>
    <row r="276" spans="1:26" ht="20.100000000000001" customHeight="1" x14ac:dyDescent="0.15">
      <c r="C276" s="115"/>
      <c r="D276" s="99">
        <v>9</v>
      </c>
      <c r="E276" s="75" t="s">
        <v>222</v>
      </c>
      <c r="Z276" s="147"/>
    </row>
    <row r="277" spans="1:26" ht="20.100000000000001" customHeight="1" x14ac:dyDescent="0.15">
      <c r="C277" s="115"/>
      <c r="D277" s="99"/>
      <c r="E277" s="285" t="s">
        <v>233</v>
      </c>
      <c r="Z277" s="147"/>
    </row>
    <row r="278" spans="1:26" ht="20.100000000000001" customHeight="1" x14ac:dyDescent="0.15">
      <c r="C278" s="115"/>
      <c r="D278" s="99"/>
      <c r="E278" s="286"/>
      <c r="F278" s="287"/>
      <c r="G278" s="287"/>
      <c r="H278" s="287"/>
      <c r="I278" s="287"/>
      <c r="J278" s="287"/>
      <c r="K278" s="287"/>
      <c r="L278" s="287"/>
      <c r="M278" s="287"/>
      <c r="N278" s="287"/>
      <c r="O278" s="287"/>
      <c r="P278" s="287"/>
      <c r="Q278" s="288" t="s">
        <v>230</v>
      </c>
      <c r="R278" s="289"/>
      <c r="Z278" s="147"/>
    </row>
    <row r="279" spans="1:26" ht="20.100000000000001" customHeight="1" x14ac:dyDescent="0.15">
      <c r="C279" s="115"/>
      <c r="E279" s="290"/>
      <c r="F279" s="291"/>
      <c r="G279" s="291"/>
      <c r="H279" s="291"/>
      <c r="I279" s="291"/>
      <c r="J279" s="291"/>
      <c r="K279" s="291"/>
      <c r="L279" s="291"/>
      <c r="M279" s="291"/>
      <c r="N279" s="291"/>
      <c r="O279" s="291"/>
      <c r="P279" s="291"/>
      <c r="Q279" s="292" t="s">
        <v>231</v>
      </c>
      <c r="R279" s="293" t="s">
        <v>232</v>
      </c>
      <c r="Z279" s="147"/>
    </row>
    <row r="280" spans="1:26" ht="20.100000000000001" customHeight="1" x14ac:dyDescent="0.15">
      <c r="C280" s="115"/>
      <c r="E280" s="294" t="s">
        <v>224</v>
      </c>
      <c r="F280" s="295"/>
      <c r="G280" s="295"/>
      <c r="H280" s="295"/>
      <c r="I280" s="295"/>
      <c r="J280" s="295"/>
      <c r="K280" s="295"/>
      <c r="L280" s="295"/>
      <c r="M280" s="295"/>
      <c r="N280" s="295"/>
      <c r="O280" s="295"/>
      <c r="P280" s="295"/>
      <c r="Q280" s="16"/>
      <c r="R280" s="10"/>
      <c r="Z280" s="147"/>
    </row>
    <row r="281" spans="1:26" ht="20.100000000000001" customHeight="1" x14ac:dyDescent="0.15">
      <c r="C281" s="115"/>
      <c r="E281" s="296" t="s">
        <v>225</v>
      </c>
      <c r="F281" s="297"/>
      <c r="G281" s="297"/>
      <c r="H281" s="297"/>
      <c r="I281" s="297"/>
      <c r="J281" s="297"/>
      <c r="K281" s="297"/>
      <c r="L281" s="297"/>
      <c r="M281" s="297"/>
      <c r="N281" s="297"/>
      <c r="O281" s="297"/>
      <c r="P281" s="297"/>
      <c r="Q281" s="17"/>
      <c r="R281" s="11"/>
      <c r="Z281" s="147"/>
    </row>
    <row r="282" spans="1:26" ht="20.100000000000001" customHeight="1" x14ac:dyDescent="0.15">
      <c r="C282" s="115"/>
      <c r="E282" s="296" t="s">
        <v>226</v>
      </c>
      <c r="F282" s="297"/>
      <c r="G282" s="297"/>
      <c r="H282" s="297"/>
      <c r="I282" s="297"/>
      <c r="J282" s="297"/>
      <c r="K282" s="297"/>
      <c r="L282" s="297"/>
      <c r="M282" s="297"/>
      <c r="N282" s="297"/>
      <c r="O282" s="297"/>
      <c r="P282" s="297"/>
      <c r="Q282" s="17"/>
      <c r="R282" s="11"/>
      <c r="Z282" s="147"/>
    </row>
    <row r="283" spans="1:26" ht="20.100000000000001" customHeight="1" x14ac:dyDescent="0.15">
      <c r="C283" s="115"/>
      <c r="E283" s="296" t="s">
        <v>227</v>
      </c>
      <c r="F283" s="297"/>
      <c r="G283" s="297"/>
      <c r="H283" s="297"/>
      <c r="I283" s="297"/>
      <c r="J283" s="297"/>
      <c r="K283" s="297"/>
      <c r="L283" s="297"/>
      <c r="M283" s="297"/>
      <c r="N283" s="297"/>
      <c r="O283" s="297"/>
      <c r="P283" s="297"/>
      <c r="Q283" s="17"/>
      <c r="R283" s="11"/>
      <c r="Z283" s="147"/>
    </row>
    <row r="284" spans="1:26" ht="20.100000000000001" customHeight="1" x14ac:dyDescent="0.15">
      <c r="C284" s="115"/>
      <c r="E284" s="296" t="s">
        <v>228</v>
      </c>
      <c r="F284" s="297"/>
      <c r="G284" s="297"/>
      <c r="H284" s="297"/>
      <c r="I284" s="297"/>
      <c r="J284" s="297"/>
      <c r="K284" s="297"/>
      <c r="L284" s="297"/>
      <c r="M284" s="297"/>
      <c r="N284" s="297"/>
      <c r="O284" s="297"/>
      <c r="P284" s="297"/>
      <c r="Q284" s="17"/>
      <c r="R284" s="11"/>
      <c r="Z284" s="147"/>
    </row>
    <row r="285" spans="1:26" ht="20.100000000000001" customHeight="1" x14ac:dyDescent="0.15">
      <c r="C285" s="115"/>
      <c r="E285" s="296" t="s">
        <v>229</v>
      </c>
      <c r="F285" s="297"/>
      <c r="G285" s="297"/>
      <c r="H285" s="297"/>
      <c r="I285" s="297"/>
      <c r="J285" s="297"/>
      <c r="K285" s="297"/>
      <c r="L285" s="297"/>
      <c r="M285" s="297"/>
      <c r="N285" s="297"/>
      <c r="O285" s="297"/>
      <c r="P285" s="297"/>
      <c r="Q285" s="17"/>
      <c r="R285" s="11"/>
      <c r="Z285" s="147"/>
    </row>
    <row r="286" spans="1:26" ht="20.100000000000001" customHeight="1" x14ac:dyDescent="0.15">
      <c r="C286" s="115"/>
      <c r="E286" s="296" t="s">
        <v>246</v>
      </c>
      <c r="F286" s="297"/>
      <c r="G286" s="297"/>
      <c r="H286" s="297"/>
      <c r="I286" s="297"/>
      <c r="J286" s="297"/>
      <c r="K286" s="297"/>
      <c r="L286" s="297"/>
      <c r="M286" s="297"/>
      <c r="N286" s="297"/>
      <c r="O286" s="297"/>
      <c r="P286" s="297"/>
      <c r="Q286" s="17"/>
      <c r="R286" s="11"/>
      <c r="Z286" s="147"/>
    </row>
    <row r="287" spans="1:26" ht="30" customHeight="1" x14ac:dyDescent="0.15">
      <c r="C287" s="115"/>
      <c r="E287" s="298" t="s">
        <v>234</v>
      </c>
      <c r="F287" s="297"/>
      <c r="G287" s="297"/>
      <c r="H287" s="297"/>
      <c r="I287" s="297"/>
      <c r="J287" s="297"/>
      <c r="K287" s="297"/>
      <c r="L287" s="297"/>
      <c r="M287" s="297"/>
      <c r="N287" s="297"/>
      <c r="O287" s="297"/>
      <c r="P287" s="297"/>
      <c r="Q287" s="17"/>
      <c r="R287" s="11"/>
      <c r="Z287" s="147"/>
    </row>
    <row r="288" spans="1:26" ht="30" customHeight="1" x14ac:dyDescent="0.15">
      <c r="C288" s="115"/>
      <c r="E288" s="298" t="s">
        <v>235</v>
      </c>
      <c r="F288" s="297"/>
      <c r="G288" s="297"/>
      <c r="H288" s="297"/>
      <c r="I288" s="297"/>
      <c r="J288" s="297"/>
      <c r="K288" s="297"/>
      <c r="L288" s="297"/>
      <c r="M288" s="297"/>
      <c r="N288" s="297"/>
      <c r="O288" s="297"/>
      <c r="P288" s="297"/>
      <c r="Q288" s="17"/>
      <c r="R288" s="11"/>
      <c r="Z288" s="147"/>
    </row>
    <row r="289" spans="1:27" ht="30" customHeight="1" x14ac:dyDescent="0.15">
      <c r="C289" s="115"/>
      <c r="E289" s="299" t="s">
        <v>236</v>
      </c>
      <c r="F289" s="300"/>
      <c r="G289" s="300"/>
      <c r="H289" s="300"/>
      <c r="I289" s="300"/>
      <c r="J289" s="300"/>
      <c r="K289" s="300"/>
      <c r="L289" s="300"/>
      <c r="M289" s="300"/>
      <c r="N289" s="300"/>
      <c r="O289" s="300"/>
      <c r="P289" s="300"/>
      <c r="Q289" s="18"/>
      <c r="R289" s="12"/>
      <c r="Z289" s="147"/>
    </row>
    <row r="290" spans="1:27" ht="20.100000000000001" customHeight="1" x14ac:dyDescent="0.15">
      <c r="C290" s="115"/>
      <c r="Z290" s="147"/>
    </row>
    <row r="291" spans="1:27" ht="30" customHeight="1" x14ac:dyDescent="0.15">
      <c r="C291" s="115"/>
      <c r="D291" s="79" t="s">
        <v>247</v>
      </c>
      <c r="Z291" s="147"/>
    </row>
    <row r="292" spans="1:27" ht="20.100000000000001" customHeight="1" x14ac:dyDescent="0.15">
      <c r="C292" s="115"/>
      <c r="D292" s="99">
        <v>10</v>
      </c>
      <c r="E292" s="75" t="s">
        <v>238</v>
      </c>
      <c r="I292" s="22"/>
      <c r="J292" s="23"/>
      <c r="K292" s="23"/>
      <c r="L292" s="23"/>
      <c r="M292" s="23"/>
      <c r="N292" s="75" t="s">
        <v>244</v>
      </c>
      <c r="Z292" s="147"/>
    </row>
    <row r="293" spans="1:27" ht="20.100000000000001" customHeight="1" x14ac:dyDescent="0.15">
      <c r="C293" s="115"/>
      <c r="E293" s="158" t="s">
        <v>239</v>
      </c>
      <c r="J293" s="301"/>
      <c r="Z293" s="147"/>
    </row>
    <row r="294" spans="1:27" ht="20.100000000000001" customHeight="1" x14ac:dyDescent="0.15">
      <c r="A294" s="80"/>
      <c r="B294" s="80"/>
      <c r="C294" s="98"/>
      <c r="D294" s="99">
        <v>11</v>
      </c>
      <c r="E294" s="75" t="s">
        <v>240</v>
      </c>
      <c r="I294" s="21"/>
      <c r="J294" s="21"/>
      <c r="K294" s="21"/>
      <c r="L294" s="21"/>
      <c r="M294" s="21"/>
      <c r="N294" s="104"/>
      <c r="O294" s="104"/>
      <c r="P294" s="104"/>
      <c r="Q294" s="104"/>
      <c r="R294" s="104"/>
      <c r="S294" s="104"/>
      <c r="T294" s="104"/>
      <c r="U294" s="104"/>
      <c r="V294" s="104"/>
      <c r="W294" s="104"/>
      <c r="X294" s="104"/>
      <c r="Y294" s="104"/>
      <c r="Z294" s="103"/>
    </row>
    <row r="295" spans="1:27" ht="20.100000000000001" customHeight="1" x14ac:dyDescent="0.15">
      <c r="A295" s="80"/>
      <c r="B295" s="80"/>
      <c r="C295" s="98"/>
      <c r="D295" s="99"/>
      <c r="E295" s="128" t="s">
        <v>241</v>
      </c>
      <c r="F295" s="104"/>
      <c r="G295" s="104"/>
      <c r="H295" s="104"/>
      <c r="I295" s="101"/>
      <c r="J295" s="106" t="s">
        <v>70</v>
      </c>
      <c r="K295" s="106"/>
      <c r="L295" s="106"/>
      <c r="M295" s="106"/>
      <c r="N295" s="104"/>
      <c r="O295" s="104"/>
      <c r="P295" s="104"/>
      <c r="Q295" s="104"/>
      <c r="R295" s="104"/>
      <c r="S295" s="104"/>
      <c r="T295" s="104"/>
      <c r="U295" s="104"/>
      <c r="V295" s="104"/>
      <c r="W295" s="104"/>
      <c r="X295" s="104"/>
      <c r="Y295" s="104"/>
      <c r="Z295" s="103"/>
    </row>
    <row r="296" spans="1:27" ht="20.100000000000001" customHeight="1" x14ac:dyDescent="0.15">
      <c r="C296" s="115"/>
      <c r="D296" s="99">
        <v>12</v>
      </c>
      <c r="E296" s="75" t="s">
        <v>240</v>
      </c>
      <c r="I296" s="22"/>
      <c r="J296" s="23"/>
      <c r="K296" s="23"/>
      <c r="L296" s="23"/>
      <c r="M296" s="23"/>
      <c r="N296" s="75" t="s">
        <v>243</v>
      </c>
      <c r="Z296" s="147"/>
    </row>
    <row r="297" spans="1:27" ht="20.100000000000001" customHeight="1" x14ac:dyDescent="0.15">
      <c r="C297" s="115"/>
      <c r="E297" s="158" t="s">
        <v>242</v>
      </c>
      <c r="Z297" s="147"/>
    </row>
    <row r="298" spans="1:27" ht="20.100000000000001" customHeight="1" x14ac:dyDescent="0.15">
      <c r="A298" s="80"/>
      <c r="B298" s="80"/>
      <c r="C298" s="118"/>
      <c r="D298" s="119"/>
      <c r="E298" s="119"/>
      <c r="F298" s="119"/>
      <c r="G298" s="119"/>
      <c r="H298" s="119"/>
      <c r="I298" s="120"/>
      <c r="J298" s="120"/>
      <c r="K298" s="121"/>
      <c r="L298" s="120"/>
      <c r="M298" s="120"/>
      <c r="N298" s="120"/>
      <c r="O298" s="120"/>
      <c r="P298" s="120"/>
      <c r="Q298" s="120"/>
      <c r="R298" s="120"/>
      <c r="S298" s="120"/>
      <c r="T298" s="120"/>
      <c r="U298" s="120"/>
      <c r="V298" s="120"/>
      <c r="W298" s="120"/>
      <c r="X298" s="120"/>
      <c r="Y298" s="149"/>
      <c r="Z298" s="122"/>
      <c r="AA298" s="136"/>
    </row>
    <row r="299" spans="1:27" ht="20.100000000000001" customHeight="1" x14ac:dyDescent="0.15">
      <c r="A299" s="80"/>
      <c r="B299" s="80"/>
      <c r="C299" s="104"/>
      <c r="D299" s="104"/>
      <c r="E299" s="104"/>
      <c r="F299" s="104"/>
      <c r="G299" s="104"/>
      <c r="H299" s="104"/>
      <c r="I299" s="124"/>
      <c r="J299" s="124"/>
      <c r="K299" s="124"/>
      <c r="L299" s="124"/>
      <c r="M299" s="124"/>
      <c r="N299" s="124"/>
      <c r="O299" s="124"/>
      <c r="P299" s="124"/>
      <c r="Q299" s="124"/>
      <c r="R299" s="124"/>
      <c r="S299" s="124"/>
      <c r="T299" s="124"/>
      <c r="U299" s="124"/>
      <c r="V299" s="124"/>
      <c r="W299" s="124"/>
      <c r="X299" s="124"/>
      <c r="Y299" s="150"/>
      <c r="Z299" s="104"/>
      <c r="AA299" s="136"/>
    </row>
  </sheetData>
  <sheetProtection algorithmName="SHA-512" hashValue="xT1JGPvrVdyPL61eAsx152g2m/yDaM5/IrTvxowbbjwk1p9sTZg41RfmoyVmzsaEWpODA5qhj6gEmtesqX3vCg==" saltValue="OKLIlpBbFvbgeKyfiyC3ow==" spinCount="100000" sheet="1" objects="1" scenarios="1"/>
  <dataConsolidate/>
  <mergeCells count="194">
    <mergeCell ref="J177:Y177"/>
    <mergeCell ref="J179:Y179"/>
    <mergeCell ref="Q278:R278"/>
    <mergeCell ref="E254:Y254"/>
    <mergeCell ref="N249:O249"/>
    <mergeCell ref="N250:O250"/>
    <mergeCell ref="N251:O251"/>
    <mergeCell ref="N252:O252"/>
    <mergeCell ref="N253:O253"/>
    <mergeCell ref="N240:O240"/>
    <mergeCell ref="N241:O241"/>
    <mergeCell ref="N242:O242"/>
    <mergeCell ref="N243:O243"/>
    <mergeCell ref="N244:O244"/>
    <mergeCell ref="N245:O245"/>
    <mergeCell ref="N246:O246"/>
    <mergeCell ref="N247:O247"/>
    <mergeCell ref="N248:O248"/>
    <mergeCell ref="I264:M264"/>
    <mergeCell ref="I266:M266"/>
    <mergeCell ref="I260:M260"/>
    <mergeCell ref="I262:M262"/>
    <mergeCell ref="I270:M270"/>
    <mergeCell ref="I272:M272"/>
    <mergeCell ref="I274:M274"/>
    <mergeCell ref="C258:H258"/>
    <mergeCell ref="E289:P289"/>
    <mergeCell ref="E278:P279"/>
    <mergeCell ref="E280:P280"/>
    <mergeCell ref="E281:P281"/>
    <mergeCell ref="E282:P282"/>
    <mergeCell ref="E283:P283"/>
    <mergeCell ref="E284:P284"/>
    <mergeCell ref="E285:P285"/>
    <mergeCell ref="E286:P286"/>
    <mergeCell ref="E287:P287"/>
    <mergeCell ref="E288:P288"/>
    <mergeCell ref="L251:M251"/>
    <mergeCell ref="L250:M250"/>
    <mergeCell ref="L245:M245"/>
    <mergeCell ref="L252:M252"/>
    <mergeCell ref="L244:M244"/>
    <mergeCell ref="N224:O224"/>
    <mergeCell ref="N225:O225"/>
    <mergeCell ref="N226:O226"/>
    <mergeCell ref="N227:O227"/>
    <mergeCell ref="N228:O228"/>
    <mergeCell ref="N229:O229"/>
    <mergeCell ref="N230:O230"/>
    <mergeCell ref="N233:O233"/>
    <mergeCell ref="N234:O234"/>
    <mergeCell ref="N235:O235"/>
    <mergeCell ref="N236:O236"/>
    <mergeCell ref="N237:O237"/>
    <mergeCell ref="N238:O238"/>
    <mergeCell ref="N239:O239"/>
    <mergeCell ref="N231:O231"/>
    <mergeCell ref="N232:O232"/>
    <mergeCell ref="L249:M249"/>
    <mergeCell ref="E221:Y221"/>
    <mergeCell ref="L236:M236"/>
    <mergeCell ref="L237:M237"/>
    <mergeCell ref="L238:M238"/>
    <mergeCell ref="L239:M239"/>
    <mergeCell ref="L240:M240"/>
    <mergeCell ref="L241:M241"/>
    <mergeCell ref="L242:M242"/>
    <mergeCell ref="L243:M243"/>
    <mergeCell ref="P222:P223"/>
    <mergeCell ref="N222:O223"/>
    <mergeCell ref="L222:M223"/>
    <mergeCell ref="E222:K223"/>
    <mergeCell ref="Q222:S222"/>
    <mergeCell ref="T222:Y222"/>
    <mergeCell ref="C174:H174"/>
    <mergeCell ref="I189:M189"/>
    <mergeCell ref="I112:Y112"/>
    <mergeCell ref="E199:H199"/>
    <mergeCell ref="I199:M199"/>
    <mergeCell ref="E200:H200"/>
    <mergeCell ref="I200:M200"/>
    <mergeCell ref="E185:J185"/>
    <mergeCell ref="E186:J186"/>
    <mergeCell ref="W187:X187"/>
    <mergeCell ref="E182:J182"/>
    <mergeCell ref="E181:Y181"/>
    <mergeCell ref="I191:M191"/>
    <mergeCell ref="C150:H150"/>
    <mergeCell ref="I124:M124"/>
    <mergeCell ref="I120:Y120"/>
    <mergeCell ref="I153:M153"/>
    <mergeCell ref="K182:M182"/>
    <mergeCell ref="N182:V182"/>
    <mergeCell ref="W182:Y182"/>
    <mergeCell ref="K183:M183"/>
    <mergeCell ref="N183:V183"/>
    <mergeCell ref="I196:M196"/>
    <mergeCell ref="E187:J187"/>
    <mergeCell ref="W1:Z1"/>
    <mergeCell ref="I159:M159"/>
    <mergeCell ref="I22:Y22"/>
    <mergeCell ref="I24:Y24"/>
    <mergeCell ref="I169:Y169"/>
    <mergeCell ref="J15:Y15"/>
    <mergeCell ref="I28:Y28"/>
    <mergeCell ref="I38:Y38"/>
    <mergeCell ref="I87:Y87"/>
    <mergeCell ref="I126:Y126"/>
    <mergeCell ref="I30:Y30"/>
    <mergeCell ref="I40:M40"/>
    <mergeCell ref="J74:Y74"/>
    <mergeCell ref="I75:Y75"/>
    <mergeCell ref="J76:Y76"/>
    <mergeCell ref="I77:Y77"/>
    <mergeCell ref="I161:M161"/>
    <mergeCell ref="I79:Y79"/>
    <mergeCell ref="I81:Y81"/>
    <mergeCell ref="I83:M83"/>
    <mergeCell ref="I85:M85"/>
    <mergeCell ref="I114:Y114"/>
    <mergeCell ref="I116:Y116"/>
    <mergeCell ref="I122:M122"/>
    <mergeCell ref="E15:H15"/>
    <mergeCell ref="C13:H13"/>
    <mergeCell ref="I71:Y71"/>
    <mergeCell ref="I63:M63"/>
    <mergeCell ref="I210:M210"/>
    <mergeCell ref="C207:H207"/>
    <mergeCell ref="I163:Y163"/>
    <mergeCell ref="E197:H197"/>
    <mergeCell ref="I197:M197"/>
    <mergeCell ref="E198:H198"/>
    <mergeCell ref="E196:H196"/>
    <mergeCell ref="O191:Q191"/>
    <mergeCell ref="I26:Y26"/>
    <mergeCell ref="C60:H60"/>
    <mergeCell ref="I73:Y73"/>
    <mergeCell ref="C109:H109"/>
    <mergeCell ref="I202:M202"/>
    <mergeCell ref="I198:M198"/>
    <mergeCell ref="I20:M20"/>
    <mergeCell ref="I32:Y32"/>
    <mergeCell ref="I34:M34"/>
    <mergeCell ref="I36:M36"/>
    <mergeCell ref="I69:M69"/>
    <mergeCell ref="I118:M118"/>
    <mergeCell ref="D111:Y111"/>
    <mergeCell ref="L246:M246"/>
    <mergeCell ref="L247:M247"/>
    <mergeCell ref="L248:M248"/>
    <mergeCell ref="I155:Y155"/>
    <mergeCell ref="I157:Y157"/>
    <mergeCell ref="I165:M165"/>
    <mergeCell ref="I167:M167"/>
    <mergeCell ref="J211:Y211"/>
    <mergeCell ref="I212:M212"/>
    <mergeCell ref="I176:M176"/>
    <mergeCell ref="I178:M178"/>
    <mergeCell ref="L224:M224"/>
    <mergeCell ref="L225:M225"/>
    <mergeCell ref="L226:M226"/>
    <mergeCell ref="L227:M227"/>
    <mergeCell ref="L228:M228"/>
    <mergeCell ref="L229:M229"/>
    <mergeCell ref="L230:M230"/>
    <mergeCell ref="L231:M231"/>
    <mergeCell ref="L232:M232"/>
    <mergeCell ref="L233:M233"/>
    <mergeCell ref="L234:M234"/>
    <mergeCell ref="L235:M235"/>
    <mergeCell ref="I193:M193"/>
    <mergeCell ref="E183:J183"/>
    <mergeCell ref="E184:J184"/>
    <mergeCell ref="I268:Y268"/>
    <mergeCell ref="I292:M292"/>
    <mergeCell ref="I294:M294"/>
    <mergeCell ref="I296:M296"/>
    <mergeCell ref="W183:Y183"/>
    <mergeCell ref="K184:M184"/>
    <mergeCell ref="N184:V184"/>
    <mergeCell ref="W184:Y184"/>
    <mergeCell ref="K185:M185"/>
    <mergeCell ref="N185:V185"/>
    <mergeCell ref="W185:X185"/>
    <mergeCell ref="K186:M187"/>
    <mergeCell ref="N186:V186"/>
    <mergeCell ref="W186:X186"/>
    <mergeCell ref="N187:V187"/>
    <mergeCell ref="E218:H218"/>
    <mergeCell ref="J203:Y203"/>
    <mergeCell ref="L253:M253"/>
    <mergeCell ref="I214:M214"/>
    <mergeCell ref="I216:M216"/>
    <mergeCell ref="I218:M218"/>
  </mergeCells>
  <phoneticPr fontId="4"/>
  <conditionalFormatting sqref="I20:M20">
    <cfRule type="expression" dxfId="413" priority="414" stopIfTrue="1">
      <formula>TRIM($I20)=""</formula>
    </cfRule>
  </conditionalFormatting>
  <conditionalFormatting sqref="I22:Y22">
    <cfRule type="expression" dxfId="412" priority="413" stopIfTrue="1">
      <formula>AND(TRIM($I22)&lt;&gt;"", OR(ISERROR(FIND("@"&amp;LEFT($I22,3)&amp;"@", 都道府県3))=FALSE, ISERROR(FIND("@"&amp;LEFT($I22,4)&amp;"@",都道府県4))=FALSE))=FALSE</formula>
    </cfRule>
  </conditionalFormatting>
  <conditionalFormatting sqref="I24:Y24">
    <cfRule type="expression" dxfId="411" priority="412" stopIfTrue="1">
      <formula>TRIM($I24)=""</formula>
    </cfRule>
  </conditionalFormatting>
  <conditionalFormatting sqref="I26:Y26">
    <cfRule type="expression" dxfId="410" priority="411" stopIfTrue="1">
      <formula>TRIM($I26)=""</formula>
    </cfRule>
  </conditionalFormatting>
  <conditionalFormatting sqref="I28:Y28">
    <cfRule type="expression" dxfId="409" priority="410" stopIfTrue="1">
      <formula>TRIM($I28)=""</formula>
    </cfRule>
  </conditionalFormatting>
  <conditionalFormatting sqref="I30:Y30">
    <cfRule type="expression" dxfId="408" priority="409" stopIfTrue="1">
      <formula>OR(TRIM($I30)="", NOT(OR(IFERROR(SEARCH(" ",$I30),0)&gt;0, IFERROR(SEARCH("　",$I30),0)&gt;0)))</formula>
    </cfRule>
  </conditionalFormatting>
  <conditionalFormatting sqref="I32:Y32">
    <cfRule type="expression" dxfId="407" priority="408" stopIfTrue="1">
      <formula>OR(TRIM($I32)="", NOT(OR(IFERROR(SEARCH(" ",$I32),0)&gt;0, IFERROR(SEARCH("　",$I32),0)&gt;0)))</formula>
    </cfRule>
  </conditionalFormatting>
  <conditionalFormatting sqref="I34:M34">
    <cfRule type="expression" dxfId="406" priority="407" stopIfTrue="1">
      <formula>NOT(AND(TRIM($I34)&lt;&gt;"",ISNUMBER(VALUE(SUBSTITUTE($I34,"-",""))), IFERROR(SEARCH("-",$I34),0)&gt;0))</formula>
    </cfRule>
  </conditionalFormatting>
  <conditionalFormatting sqref="I36:M36">
    <cfRule type="expression" dxfId="405" priority="406" stopIfTrue="1">
      <formula>AND(TRIM($I36)&lt;&gt;"", NOT(AND(ISNUMBER(VALUE(SUBSTITUTE($I36,"-",""))), IFERROR(SEARCH("-",$I36),0)&gt;0)))</formula>
    </cfRule>
  </conditionalFormatting>
  <conditionalFormatting sqref="I38:Y38">
    <cfRule type="expression" dxfId="404" priority="405" stopIfTrue="1">
      <formula>AND(TRIM($I38)&lt;&gt;"", NOT(IFERROR(SEARCH("@",$I38),0)&gt;0))</formula>
    </cfRule>
  </conditionalFormatting>
  <conditionalFormatting sqref="I40:M40">
    <cfRule type="expression" dxfId="403" priority="404" stopIfTrue="1">
      <formula>AND($I40&lt;&gt;"一致する", $I40&lt;&gt;"一致しない")</formula>
    </cfRule>
  </conditionalFormatting>
  <conditionalFormatting sqref="I63:M63">
    <cfRule type="expression" dxfId="402" priority="403" stopIfTrue="1">
      <formula>AND($I63&lt;&gt;"しない", $I63&lt;&gt;"する")</formula>
    </cfRule>
  </conditionalFormatting>
  <conditionalFormatting sqref="I69:M69">
    <cfRule type="expression" dxfId="401" priority="402" stopIfTrue="1">
      <formula>OR(AND($I63="する",TRIM($I69)=""),AND($I63="しない",NOT(ISBLANK($I69))))</formula>
    </cfRule>
  </conditionalFormatting>
  <conditionalFormatting sqref="I71:Y71">
    <cfRule type="expression" dxfId="400" priority="401" stopIfTrue="1">
      <formula>OR(AND($I63="する",AND($I71&lt;&gt;"", OR(ISERROR(FIND("@"&amp;LEFT($I71,3)&amp;"@", 都道府県3))=FALSE, ISERROR(FIND("@"&amp;LEFT($I71,4)&amp;"@",都道府県4))=FALSE))=FALSE),AND($I63="しない",NOT(ISBLANK($I71))))</formula>
    </cfRule>
  </conditionalFormatting>
  <conditionalFormatting sqref="I73:Y73">
    <cfRule type="expression" dxfId="399" priority="400" stopIfTrue="1">
      <formula>OR(AND($I63="する",TRIM($I73)=""),AND($I63="しない",NOT(ISBLANK($I73))))</formula>
    </cfRule>
  </conditionalFormatting>
  <conditionalFormatting sqref="I75:Y75">
    <cfRule type="expression" dxfId="398" priority="399" stopIfTrue="1">
      <formula>OR(AND($I63="する",TRIM($I75)=""),AND($I63="しない",NOT(ISBLANK($I75))))</formula>
    </cfRule>
  </conditionalFormatting>
  <conditionalFormatting sqref="I77:Y77">
    <cfRule type="expression" dxfId="397" priority="398" stopIfTrue="1">
      <formula>OR(AND($I63="する",TRIM($I77)=""),AND($I63="しない",NOT(ISBLANK($I77))))</formula>
    </cfRule>
  </conditionalFormatting>
  <conditionalFormatting sqref="I79:Y79">
    <cfRule type="expression" dxfId="396" priority="397" stopIfTrue="1">
      <formula>OR(AND($I63="する",OR(TRIM($I79)="", NOT(OR(IFERROR(SEARCH(" ",$I79),0)&gt;0, IFERROR(SEARCH("　",$I79),0)&gt;0)))),AND($I63="しない",NOT(ISBLANK($I79))))</formula>
    </cfRule>
  </conditionalFormatting>
  <conditionalFormatting sqref="I81:Y81">
    <cfRule type="expression" dxfId="395" priority="396" stopIfTrue="1">
      <formula>OR(AND($I63="する",OR(TRIM($I81)="", NOT(OR(IFERROR(SEARCH(" ",$I81),0)&gt;0, IFERROR(SEARCH("　",$I81),0)&gt;0)))),AND($I63="しない",NOT(ISBLANK($I81))))</formula>
    </cfRule>
  </conditionalFormatting>
  <conditionalFormatting sqref="I83:M83">
    <cfRule type="expression" dxfId="394" priority="395" stopIfTrue="1">
      <formula>OR(AND($I63="する",NOT(AND(TRIM($I83)&lt;&gt;"",ISNUMBER(VALUE(SUBSTITUTE($I83,"-",""))),IFERROR(SEARCH("-",$I83),0)&gt;0))), AND($I63="しない",NOT(ISBLANK($I83))))</formula>
    </cfRule>
  </conditionalFormatting>
  <conditionalFormatting sqref="P83">
    <cfRule type="expression" dxfId="393" priority="394" stopIfTrue="1">
      <formula>AND($I63="しない",NOT(ISBLANK($P83)))</formula>
    </cfRule>
  </conditionalFormatting>
  <conditionalFormatting sqref="I85:M85">
    <cfRule type="expression" dxfId="392" priority="393" stopIfTrue="1">
      <formula>OR(AND($I63="する",AND(TRIM($I85)&lt;&gt;"",NOT(AND(ISNUMBER(VALUE(SUBSTITUTE($I85,"-",""))),IFERROR(SEARCH("-",$I85),0)&gt;0)))), AND($I63="しない",NOT(ISBLANK($I85))))</formula>
    </cfRule>
  </conditionalFormatting>
  <conditionalFormatting sqref="I87:Y87">
    <cfRule type="expression" dxfId="391" priority="392" stopIfTrue="1">
      <formula>OR(AND($I63="する",AND(TRIM($I87)&lt;&gt;"",NOT(IFERROR(SEARCH("@",$I87),0)&gt;0))),AND($I63="しない",NOT(ISBLANK($I87))))</formula>
    </cfRule>
  </conditionalFormatting>
  <conditionalFormatting sqref="I114:Y114">
    <cfRule type="expression" dxfId="390" priority="391" stopIfTrue="1">
      <formula>AND(TRIM($I114)&lt;&gt;"", NOT(OR(IFERROR(SEARCH(" ",$I114),0)&gt;0, IFERROR(SEARCH("　",$I114),0)&gt;0)))</formula>
    </cfRule>
  </conditionalFormatting>
  <conditionalFormatting sqref="I116:Y116">
    <cfRule type="expression" dxfId="389" priority="390" stopIfTrue="1">
      <formula>AND(TRIM($I116)&lt;&gt;"", NOT(OR(IFERROR(SEARCH(" ",$I116),0)&gt;0, IFERROR(SEARCH("　",$I116),0)&gt;0)))</formula>
    </cfRule>
  </conditionalFormatting>
  <conditionalFormatting sqref="I120:Y120">
    <cfRule type="expression" dxfId="388" priority="389" stopIfTrue="1">
      <formula>AND(TRIM($I120)&lt;&gt;"", AND(OR(ISERROR(FIND("@"&amp;LEFT($I120,3)&amp;"@", 都道府県3))=FALSE, ISERROR(FIND("@"&amp;LEFT($I120,4)&amp;"@",都道府県4))=FALSE))=FALSE)</formula>
    </cfRule>
  </conditionalFormatting>
  <conditionalFormatting sqref="I122:M122">
    <cfRule type="expression" dxfId="387" priority="388" stopIfTrue="1">
      <formula>AND(TRIM($I122)&lt;&gt;"", NOT(AND(ISNUMBER(VALUE(SUBSTITUTE($I122,"-",""))), IFERROR(SEARCH("-",$I122),0)&gt;0)))</formula>
    </cfRule>
  </conditionalFormatting>
  <conditionalFormatting sqref="I124:M124">
    <cfRule type="expression" dxfId="386" priority="387" stopIfTrue="1">
      <formula>AND(TRIM($I124)&lt;&gt;"", NOT(AND(ISNUMBER(VALUE(SUBSTITUTE($I124,"-",""))), IFERROR(SEARCH("-",$I124),0)&gt;0)))</formula>
    </cfRule>
  </conditionalFormatting>
  <conditionalFormatting sqref="I126:Y126">
    <cfRule type="expression" dxfId="385" priority="386" stopIfTrue="1">
      <formula>AND(TRIM($I126)&lt;&gt;"", NOT(IFERROR(SEARCH("@",$I126),0)&gt;0))</formula>
    </cfRule>
  </conditionalFormatting>
  <conditionalFormatting sqref="I153:M153">
    <cfRule type="expression" dxfId="384" priority="385" stopIfTrue="1">
      <formula>AND($I153&lt;&gt;"しない", $I153&lt;&gt;"する")</formula>
    </cfRule>
  </conditionalFormatting>
  <conditionalFormatting sqref="I155:Y155">
    <cfRule type="expression" dxfId="383" priority="384" stopIfTrue="1">
      <formula>AND($I153="する",OR(TRIM($I155)="", NOT(OR(IFERROR(SEARCH(" ",$I155),0)&gt;0, IFERROR(SEARCH("　",$I155),0)&gt;0))))</formula>
    </cfRule>
  </conditionalFormatting>
  <conditionalFormatting sqref="I157:Y157">
    <cfRule type="expression" dxfId="382" priority="383" stopIfTrue="1">
      <formula>AND($I153="する",OR(TRIM($I157)="", NOT(OR(IFERROR(SEARCH(" ",$I157),0)&gt;0, IFERROR(SEARCH("　",$I157),0)&gt;0))))</formula>
    </cfRule>
  </conditionalFormatting>
  <conditionalFormatting sqref="I159:M159">
    <cfRule type="expression" dxfId="381" priority="382" stopIfTrue="1">
      <formula>AND($I153="する",OR(TRIM($I159)="", LEN($I159)&lt;&gt;8, NOT(ISNUMBER(VALUE(I159))), IFERROR(SEARCH("-", $I159),0)&gt;0))</formula>
    </cfRule>
  </conditionalFormatting>
  <conditionalFormatting sqref="I161:M161">
    <cfRule type="expression" dxfId="380" priority="381" stopIfTrue="1">
      <formula>AND($I153="する",TRIM($I161)="")</formula>
    </cfRule>
  </conditionalFormatting>
  <conditionalFormatting sqref="I163:Y163">
    <cfRule type="expression" dxfId="379" priority="380" stopIfTrue="1">
      <formula>AND($I153="する",AND($I163&lt;&gt;"", OR(ISERROR(FIND("@"&amp;LEFT($I163,3)&amp;"@", 都道府県3))=FALSE, ISERROR(FIND("@"&amp;LEFT($I163,4)&amp;"@",都道府県4))=FALSE))=FALSE)</formula>
    </cfRule>
  </conditionalFormatting>
  <conditionalFormatting sqref="I165:M165">
    <cfRule type="expression" dxfId="378" priority="379" stopIfTrue="1">
      <formula>AND($I153="する",NOT(AND(TRIM($I165)&lt;&gt;"",ISNUMBER(VALUE(SUBSTITUTE($I165,"-",""))),IFERROR(SEARCH("-",$I165),0)&gt;0)))</formula>
    </cfRule>
  </conditionalFormatting>
  <conditionalFormatting sqref="I167:M167">
    <cfRule type="expression" dxfId="377" priority="378" stopIfTrue="1">
      <formula>AND($I153="する",AND(TRIM($I167)&lt;&gt;"",NOT(AND(ISNUMBER(VALUE(SUBSTITUTE($I167,"-",""))),IFERROR(SEARCH("-",$I167),0)&gt;0))))</formula>
    </cfRule>
  </conditionalFormatting>
  <conditionalFormatting sqref="I169:Y169">
    <cfRule type="expression" dxfId="376" priority="377" stopIfTrue="1">
      <formula>AND($I153="する",AND(TRIM($I169)&lt;&gt;"", NOT(IFERROR(SEARCH("@",$I169),0)&gt;0)))</formula>
    </cfRule>
  </conditionalFormatting>
  <conditionalFormatting sqref="K183:M183">
    <cfRule type="expression" dxfId="375" priority="376" stopIfTrue="1">
      <formula>$A182&lt;&gt;0</formula>
    </cfRule>
  </conditionalFormatting>
  <conditionalFormatting sqref="K184:M184">
    <cfRule type="expression" dxfId="374" priority="375" stopIfTrue="1">
      <formula>$A182&lt;&gt;0</formula>
    </cfRule>
  </conditionalFormatting>
  <conditionalFormatting sqref="N184:V184">
    <cfRule type="expression" dxfId="373" priority="374" stopIfTrue="1">
      <formula>$A184&lt;&gt;0</formula>
    </cfRule>
  </conditionalFormatting>
  <conditionalFormatting sqref="K185:M185">
    <cfRule type="expression" dxfId="372" priority="373" stopIfTrue="1">
      <formula>$A182&lt;&gt;0</formula>
    </cfRule>
  </conditionalFormatting>
  <conditionalFormatting sqref="N185:V185">
    <cfRule type="expression" dxfId="371" priority="372" stopIfTrue="1">
      <formula>$A185&lt;&gt;0</formula>
    </cfRule>
  </conditionalFormatting>
  <conditionalFormatting sqref="K186:M187">
    <cfRule type="expression" dxfId="370" priority="371" stopIfTrue="1">
      <formula>$A182&lt;&gt;0</formula>
    </cfRule>
  </conditionalFormatting>
  <conditionalFormatting sqref="N186:V186">
    <cfRule type="expression" dxfId="369" priority="370" stopIfTrue="1">
      <formula>AND($A186&lt;&gt;0,TRIM($N186)="")</formula>
    </cfRule>
  </conditionalFormatting>
  <conditionalFormatting sqref="W186:X186">
    <cfRule type="expression" dxfId="368" priority="369" stopIfTrue="1">
      <formula>AND($A186&lt;&gt;0,TRIM($W186)="")</formula>
    </cfRule>
  </conditionalFormatting>
  <conditionalFormatting sqref="I189:M189">
    <cfRule type="expression" dxfId="367" priority="368" stopIfTrue="1">
      <formula>TRIM($I189)=""</formula>
    </cfRule>
  </conditionalFormatting>
  <conditionalFormatting sqref="I196:M196">
    <cfRule type="expression" dxfId="366" priority="367" stopIfTrue="1">
      <formula>TRIM($I196)=""</formula>
    </cfRule>
  </conditionalFormatting>
  <conditionalFormatting sqref="I197:M197">
    <cfRule type="expression" dxfId="365" priority="366" stopIfTrue="1">
      <formula>TRIM($I197)=""</formula>
    </cfRule>
  </conditionalFormatting>
  <conditionalFormatting sqref="I198:M198">
    <cfRule type="expression" dxfId="364" priority="365" stopIfTrue="1">
      <formula>TRIM($I198)=""</formula>
    </cfRule>
  </conditionalFormatting>
  <conditionalFormatting sqref="I200:M200">
    <cfRule type="expression" dxfId="363" priority="364" stopIfTrue="1">
      <formula>TRIM($I200)=""</formula>
    </cfRule>
  </conditionalFormatting>
  <conditionalFormatting sqref="I210:M210">
    <cfRule type="expression" dxfId="362" priority="363" stopIfTrue="1">
      <formula>TRIM($I210)=""</formula>
    </cfRule>
  </conditionalFormatting>
  <conditionalFormatting sqref="P210">
    <cfRule type="expression" dxfId="361" priority="362" stopIfTrue="1">
      <formula>OR(NOT(ISNUMBER(VALUE(P210))), TRIM(P210)="", LEN(P210)&lt;&gt;6)</formula>
    </cfRule>
  </conditionalFormatting>
  <conditionalFormatting sqref="I212:M212">
    <cfRule type="expression" dxfId="360" priority="361" stopIfTrue="1">
      <formula>TRIM($I212)=""</formula>
    </cfRule>
  </conditionalFormatting>
  <conditionalFormatting sqref="I214:M214">
    <cfRule type="expression" dxfId="359" priority="360" stopIfTrue="1">
      <formula>TRIM($I214)=""</formula>
    </cfRule>
  </conditionalFormatting>
  <conditionalFormatting sqref="I216:M216">
    <cfRule type="expression" dxfId="358" priority="359" stopIfTrue="1">
      <formula>TRIM($I216)=""</formula>
    </cfRule>
  </conditionalFormatting>
  <conditionalFormatting sqref="L224:M224">
    <cfRule type="expression" dxfId="357" priority="358" stopIfTrue="1">
      <formula>希望&lt;&gt;0</formula>
    </cfRule>
  </conditionalFormatting>
  <conditionalFormatting sqref="N224:O224">
    <cfRule type="expression" dxfId="356" priority="357" stopIfTrue="1">
      <formula>AND($L224="○", AND(N224&lt;&gt;"一般", N224&lt;&gt;"特定"))</formula>
    </cfRule>
  </conditionalFormatting>
  <conditionalFormatting sqref="P224">
    <cfRule type="expression" dxfId="355" priority="356" stopIfTrue="1">
      <formula>AND($L224="○", TRIM($P224)="")</formula>
    </cfRule>
  </conditionalFormatting>
  <conditionalFormatting sqref="Q224">
    <cfRule type="expression" dxfId="354" priority="355" stopIfTrue="1">
      <formula>AND($L224="○", TRIM($Q224)="")</formula>
    </cfRule>
  </conditionalFormatting>
  <conditionalFormatting sqref="R224">
    <cfRule type="expression" dxfId="353" priority="354" stopIfTrue="1">
      <formula>AND($L224="○", TRIM($R224)="")</formula>
    </cfRule>
  </conditionalFormatting>
  <conditionalFormatting sqref="S224">
    <cfRule type="expression" dxfId="352" priority="353" stopIfTrue="1">
      <formula>AND($L224="○", TRIM($S224)="")</formula>
    </cfRule>
  </conditionalFormatting>
  <conditionalFormatting sqref="T224">
    <cfRule type="expression" dxfId="351" priority="352" stopIfTrue="1">
      <formula>AND($L224="○", TRIM($T224)="")</formula>
    </cfRule>
  </conditionalFormatting>
  <conditionalFormatting sqref="U224">
    <cfRule type="expression" dxfId="350" priority="351" stopIfTrue="1">
      <formula>AND($L224="○", TRIM($U224)="")</formula>
    </cfRule>
  </conditionalFormatting>
  <conditionalFormatting sqref="V224">
    <cfRule type="expression" dxfId="349" priority="350" stopIfTrue="1">
      <formula>AND($L224="○", TRIM($V224)="")</formula>
    </cfRule>
  </conditionalFormatting>
  <conditionalFormatting sqref="W224">
    <cfRule type="expression" dxfId="348" priority="349" stopIfTrue="1">
      <formula>AND($L224="○", TRIM($W224)="")</formula>
    </cfRule>
  </conditionalFormatting>
  <conditionalFormatting sqref="X224">
    <cfRule type="expression" dxfId="347" priority="348" stopIfTrue="1">
      <formula>AND($L224="○", TRIM($X224)="")</formula>
    </cfRule>
  </conditionalFormatting>
  <conditionalFormatting sqref="Y224">
    <cfRule type="expression" dxfId="346" priority="347" stopIfTrue="1">
      <formula>AND($L224="○", TRIM($Y224)="")</formula>
    </cfRule>
  </conditionalFormatting>
  <conditionalFormatting sqref="L225:M225">
    <cfRule type="expression" dxfId="345" priority="346" stopIfTrue="1">
      <formula>希望&lt;&gt;0</formula>
    </cfRule>
  </conditionalFormatting>
  <conditionalFormatting sqref="N225:O225">
    <cfRule type="expression" dxfId="344" priority="345" stopIfTrue="1">
      <formula>AND($L225="○", AND(N225&lt;&gt;"一般", N225&lt;&gt;"特定"))</formula>
    </cfRule>
  </conditionalFormatting>
  <conditionalFormatting sqref="P225">
    <cfRule type="expression" dxfId="343" priority="344" stopIfTrue="1">
      <formula>AND($L225="○", TRIM($P225)="")</formula>
    </cfRule>
  </conditionalFormatting>
  <conditionalFormatting sqref="Q225">
    <cfRule type="expression" dxfId="342" priority="343" stopIfTrue="1">
      <formula>AND($L225="○", TRIM($Q225)="")</formula>
    </cfRule>
  </conditionalFormatting>
  <conditionalFormatting sqref="R225">
    <cfRule type="expression" dxfId="341" priority="342" stopIfTrue="1">
      <formula>AND($L225="○", TRIM($R225)="")</formula>
    </cfRule>
  </conditionalFormatting>
  <conditionalFormatting sqref="S225">
    <cfRule type="expression" dxfId="340" priority="341" stopIfTrue="1">
      <formula>AND($L225="○", TRIM($S225)="")</formula>
    </cfRule>
  </conditionalFormatting>
  <conditionalFormatting sqref="T225">
    <cfRule type="expression" dxfId="339" priority="340" stopIfTrue="1">
      <formula>AND($L225="○", TRIM($T225)="")</formula>
    </cfRule>
  </conditionalFormatting>
  <conditionalFormatting sqref="U225">
    <cfRule type="expression" dxfId="338" priority="339" stopIfTrue="1">
      <formula>AND($L225="○", TRIM($U225)="")</formula>
    </cfRule>
  </conditionalFormatting>
  <conditionalFormatting sqref="V225">
    <cfRule type="expression" dxfId="337" priority="338" stopIfTrue="1">
      <formula>AND($L225="○", TRIM($V225)="")</formula>
    </cfRule>
  </conditionalFormatting>
  <conditionalFormatting sqref="W225">
    <cfRule type="expression" dxfId="336" priority="337" stopIfTrue="1">
      <formula>AND($L225="○", TRIM($W225)="")</formula>
    </cfRule>
  </conditionalFormatting>
  <conditionalFormatting sqref="X225">
    <cfRule type="expression" dxfId="335" priority="336" stopIfTrue="1">
      <formula>AND($L225="○", TRIM($X225)="")</formula>
    </cfRule>
  </conditionalFormatting>
  <conditionalFormatting sqref="Y225">
    <cfRule type="expression" dxfId="334" priority="335" stopIfTrue="1">
      <formula>AND($L225="○", TRIM($Y225)="")</formula>
    </cfRule>
  </conditionalFormatting>
  <conditionalFormatting sqref="L226:M226">
    <cfRule type="expression" dxfId="333" priority="334" stopIfTrue="1">
      <formula>希望&lt;&gt;0</formula>
    </cfRule>
  </conditionalFormatting>
  <conditionalFormatting sqref="N226:O226">
    <cfRule type="expression" dxfId="332" priority="333" stopIfTrue="1">
      <formula>AND($L226="○", AND(N226&lt;&gt;"一般", N226&lt;&gt;"特定"))</formula>
    </cfRule>
  </conditionalFormatting>
  <conditionalFormatting sqref="P226">
    <cfRule type="expression" dxfId="331" priority="332" stopIfTrue="1">
      <formula>AND($L226="○", TRIM($P226)="")</formula>
    </cfRule>
  </conditionalFormatting>
  <conditionalFormatting sqref="Q226">
    <cfRule type="expression" dxfId="330" priority="331" stopIfTrue="1">
      <formula>AND($L226="○", TRIM($Q226)="")</formula>
    </cfRule>
  </conditionalFormatting>
  <conditionalFormatting sqref="R226">
    <cfRule type="expression" dxfId="329" priority="330" stopIfTrue="1">
      <formula>AND($L226="○", TRIM($R226)="")</formula>
    </cfRule>
  </conditionalFormatting>
  <conditionalFormatting sqref="S226">
    <cfRule type="expression" dxfId="328" priority="329" stopIfTrue="1">
      <formula>AND($L226="○", TRIM($S226)="")</formula>
    </cfRule>
  </conditionalFormatting>
  <conditionalFormatting sqref="T226">
    <cfRule type="expression" dxfId="327" priority="328" stopIfTrue="1">
      <formula>AND($L226="○", TRIM($T226)="")</formula>
    </cfRule>
  </conditionalFormatting>
  <conditionalFormatting sqref="U226">
    <cfRule type="expression" dxfId="326" priority="327" stopIfTrue="1">
      <formula>AND($L226="○", TRIM($U226)="")</formula>
    </cfRule>
  </conditionalFormatting>
  <conditionalFormatting sqref="V226">
    <cfRule type="expression" dxfId="325" priority="326" stopIfTrue="1">
      <formula>AND($L226="○", TRIM($V226)="")</formula>
    </cfRule>
  </conditionalFormatting>
  <conditionalFormatting sqref="W226">
    <cfRule type="expression" dxfId="324" priority="325" stopIfTrue="1">
      <formula>AND($L226="○", TRIM($W226)="")</formula>
    </cfRule>
  </conditionalFormatting>
  <conditionalFormatting sqref="X226">
    <cfRule type="expression" dxfId="323" priority="324" stopIfTrue="1">
      <formula>AND($L226="○", TRIM($X226)="")</formula>
    </cfRule>
  </conditionalFormatting>
  <conditionalFormatting sqref="Y226">
    <cfRule type="expression" dxfId="322" priority="323" stopIfTrue="1">
      <formula>AND($L226="○", TRIM($Y226)="")</formula>
    </cfRule>
  </conditionalFormatting>
  <conditionalFormatting sqref="L227:M227">
    <cfRule type="expression" dxfId="321" priority="322" stopIfTrue="1">
      <formula>希望&lt;&gt;0</formula>
    </cfRule>
  </conditionalFormatting>
  <conditionalFormatting sqref="N227:O227">
    <cfRule type="expression" dxfId="320" priority="321" stopIfTrue="1">
      <formula>AND($L227="○", AND(N227&lt;&gt;"一般", N227&lt;&gt;"特定"))</formula>
    </cfRule>
  </conditionalFormatting>
  <conditionalFormatting sqref="P227">
    <cfRule type="expression" dxfId="319" priority="320" stopIfTrue="1">
      <formula>AND($L227="○", TRIM($P227)="")</formula>
    </cfRule>
  </conditionalFormatting>
  <conditionalFormatting sqref="Q227">
    <cfRule type="expression" dxfId="318" priority="319" stopIfTrue="1">
      <formula>AND($L227="○", TRIM($Q227)="")</formula>
    </cfRule>
  </conditionalFormatting>
  <conditionalFormatting sqref="R227">
    <cfRule type="expression" dxfId="317" priority="318" stopIfTrue="1">
      <formula>AND($L227="○", TRIM($R227)="")</formula>
    </cfRule>
  </conditionalFormatting>
  <conditionalFormatting sqref="S227">
    <cfRule type="expression" dxfId="316" priority="317" stopIfTrue="1">
      <formula>AND($L227="○", TRIM($S227)="")</formula>
    </cfRule>
  </conditionalFormatting>
  <conditionalFormatting sqref="T227">
    <cfRule type="expression" dxfId="315" priority="316" stopIfTrue="1">
      <formula>AND($L227="○", TRIM($T227)="")</formula>
    </cfRule>
  </conditionalFormatting>
  <conditionalFormatting sqref="U227">
    <cfRule type="expression" dxfId="314" priority="315" stopIfTrue="1">
      <formula>AND($L227="○", TRIM($U227)="")</formula>
    </cfRule>
  </conditionalFormatting>
  <conditionalFormatting sqref="V227">
    <cfRule type="expression" dxfId="313" priority="314" stopIfTrue="1">
      <formula>AND($L227="○", TRIM($V227)="")</formula>
    </cfRule>
  </conditionalFormatting>
  <conditionalFormatting sqref="W227">
    <cfRule type="expression" dxfId="312" priority="313" stopIfTrue="1">
      <formula>AND($L227="○", TRIM($W227)="")</formula>
    </cfRule>
  </conditionalFormatting>
  <conditionalFormatting sqref="X227">
    <cfRule type="expression" dxfId="311" priority="312" stopIfTrue="1">
      <formula>AND($L227="○", TRIM($X227)="")</formula>
    </cfRule>
  </conditionalFormatting>
  <conditionalFormatting sqref="Y227">
    <cfRule type="expression" dxfId="310" priority="311" stopIfTrue="1">
      <formula>AND($L227="○", TRIM($Y227)="")</formula>
    </cfRule>
  </conditionalFormatting>
  <conditionalFormatting sqref="L228:M228">
    <cfRule type="expression" dxfId="309" priority="310" stopIfTrue="1">
      <formula>希望&lt;&gt;0</formula>
    </cfRule>
  </conditionalFormatting>
  <conditionalFormatting sqref="N228:O228">
    <cfRule type="expression" dxfId="308" priority="309" stopIfTrue="1">
      <formula>AND($L228="○", AND(N228&lt;&gt;"一般", N228&lt;&gt;"特定"))</formula>
    </cfRule>
  </conditionalFormatting>
  <conditionalFormatting sqref="P228">
    <cfRule type="expression" dxfId="307" priority="308" stopIfTrue="1">
      <formula>AND($L228="○", TRIM($P228)="")</formula>
    </cfRule>
  </conditionalFormatting>
  <conditionalFormatting sqref="Q228">
    <cfRule type="expression" dxfId="306" priority="307" stopIfTrue="1">
      <formula>AND($L228="○", TRIM($Q228)="")</formula>
    </cfRule>
  </conditionalFormatting>
  <conditionalFormatting sqref="R228">
    <cfRule type="expression" dxfId="305" priority="306" stopIfTrue="1">
      <formula>AND($L228="○", TRIM($R228)="")</formula>
    </cfRule>
  </conditionalFormatting>
  <conditionalFormatting sqref="S228">
    <cfRule type="expression" dxfId="304" priority="305" stopIfTrue="1">
      <formula>AND($L228="○", TRIM($S228)="")</formula>
    </cfRule>
  </conditionalFormatting>
  <conditionalFormatting sqref="T228">
    <cfRule type="expression" dxfId="303" priority="304" stopIfTrue="1">
      <formula>AND($L228="○", TRIM($T228)="")</formula>
    </cfRule>
  </conditionalFormatting>
  <conditionalFormatting sqref="U228">
    <cfRule type="expression" dxfId="302" priority="303" stopIfTrue="1">
      <formula>AND($L228="○", TRIM($U228)="")</formula>
    </cfRule>
  </conditionalFormatting>
  <conditionalFormatting sqref="V228">
    <cfRule type="expression" dxfId="301" priority="302" stopIfTrue="1">
      <formula>AND($L228="○", TRIM($V228)="")</formula>
    </cfRule>
  </conditionalFormatting>
  <conditionalFormatting sqref="W228">
    <cfRule type="expression" dxfId="300" priority="301" stopIfTrue="1">
      <formula>AND($L228="○", TRIM($W228)="")</formula>
    </cfRule>
  </conditionalFormatting>
  <conditionalFormatting sqref="X228">
    <cfRule type="expression" dxfId="299" priority="300" stopIfTrue="1">
      <formula>AND($L228="○", TRIM($X228)="")</formula>
    </cfRule>
  </conditionalFormatting>
  <conditionalFormatting sqref="Y228">
    <cfRule type="expression" dxfId="298" priority="299" stopIfTrue="1">
      <formula>AND($L228="○", TRIM($Y228)="")</formula>
    </cfRule>
  </conditionalFormatting>
  <conditionalFormatting sqref="L229:M229">
    <cfRule type="expression" dxfId="297" priority="298" stopIfTrue="1">
      <formula>希望&lt;&gt;0</formula>
    </cfRule>
  </conditionalFormatting>
  <conditionalFormatting sqref="N229:O229">
    <cfRule type="expression" dxfId="296" priority="297" stopIfTrue="1">
      <formula>AND($L229="○", AND(N229&lt;&gt;"一般", N229&lt;&gt;"特定"))</formula>
    </cfRule>
  </conditionalFormatting>
  <conditionalFormatting sqref="P229">
    <cfRule type="expression" dxfId="295" priority="296" stopIfTrue="1">
      <formula>AND($L229="○", TRIM($P229)="")</formula>
    </cfRule>
  </conditionalFormatting>
  <conditionalFormatting sqref="Q229">
    <cfRule type="expression" dxfId="294" priority="295" stopIfTrue="1">
      <formula>AND($L229="○", TRIM($Q229)="")</formula>
    </cfRule>
  </conditionalFormatting>
  <conditionalFormatting sqref="R229">
    <cfRule type="expression" dxfId="293" priority="294" stopIfTrue="1">
      <formula>AND($L229="○", TRIM($R229)="")</formula>
    </cfRule>
  </conditionalFormatting>
  <conditionalFormatting sqref="S229">
    <cfRule type="expression" dxfId="292" priority="293" stopIfTrue="1">
      <formula>AND($L229="○", TRIM($S229)="")</formula>
    </cfRule>
  </conditionalFormatting>
  <conditionalFormatting sqref="T229">
    <cfRule type="expression" dxfId="291" priority="292" stopIfTrue="1">
      <formula>AND($L229="○", TRIM($T229)="")</formula>
    </cfRule>
  </conditionalFormatting>
  <conditionalFormatting sqref="U229">
    <cfRule type="expression" dxfId="290" priority="291" stopIfTrue="1">
      <formula>AND($L229="○", TRIM($U229)="")</formula>
    </cfRule>
  </conditionalFormatting>
  <conditionalFormatting sqref="V229">
    <cfRule type="expression" dxfId="289" priority="290" stopIfTrue="1">
      <formula>AND($L229="○", TRIM($V229)="")</formula>
    </cfRule>
  </conditionalFormatting>
  <conditionalFormatting sqref="W229">
    <cfRule type="expression" dxfId="288" priority="289" stopIfTrue="1">
      <formula>AND($L229="○", TRIM($W229)="")</formula>
    </cfRule>
  </conditionalFormatting>
  <conditionalFormatting sqref="X229">
    <cfRule type="expression" dxfId="287" priority="288" stopIfTrue="1">
      <formula>AND($L229="○", TRIM($X229)="")</formula>
    </cfRule>
  </conditionalFormatting>
  <conditionalFormatting sqref="Y229">
    <cfRule type="expression" dxfId="286" priority="287" stopIfTrue="1">
      <formula>AND($L229="○", TRIM($Y229)="")</formula>
    </cfRule>
  </conditionalFormatting>
  <conditionalFormatting sqref="L230:M230">
    <cfRule type="expression" dxfId="285" priority="286" stopIfTrue="1">
      <formula>希望&lt;&gt;0</formula>
    </cfRule>
  </conditionalFormatting>
  <conditionalFormatting sqref="N230:O230">
    <cfRule type="expression" dxfId="284" priority="285" stopIfTrue="1">
      <formula>AND($L230="○", AND(N230&lt;&gt;"一般", N230&lt;&gt;"特定"))</formula>
    </cfRule>
  </conditionalFormatting>
  <conditionalFormatting sqref="P230">
    <cfRule type="expression" dxfId="283" priority="284" stopIfTrue="1">
      <formula>AND($L230="○", TRIM($P230)="")</formula>
    </cfRule>
  </conditionalFormatting>
  <conditionalFormatting sqref="Q230">
    <cfRule type="expression" dxfId="282" priority="283" stopIfTrue="1">
      <formula>AND($L230="○", TRIM($Q230)="")</formula>
    </cfRule>
  </conditionalFormatting>
  <conditionalFormatting sqref="R230">
    <cfRule type="expression" dxfId="281" priority="282" stopIfTrue="1">
      <formula>AND($L230="○", TRIM($R230)="")</formula>
    </cfRule>
  </conditionalFormatting>
  <conditionalFormatting sqref="S230">
    <cfRule type="expression" dxfId="280" priority="281" stopIfTrue="1">
      <formula>AND($L230="○", TRIM($S230)="")</formula>
    </cfRule>
  </conditionalFormatting>
  <conditionalFormatting sqref="T230">
    <cfRule type="expression" dxfId="279" priority="280" stopIfTrue="1">
      <formula>AND($L230="○", TRIM($T230)="")</formula>
    </cfRule>
  </conditionalFormatting>
  <conditionalFormatting sqref="U230">
    <cfRule type="expression" dxfId="278" priority="279" stopIfTrue="1">
      <formula>AND($L230="○", TRIM($U230)="")</formula>
    </cfRule>
  </conditionalFormatting>
  <conditionalFormatting sqref="V230">
    <cfRule type="expression" dxfId="277" priority="278" stopIfTrue="1">
      <formula>AND($L230="○", TRIM($V230)="")</formula>
    </cfRule>
  </conditionalFormatting>
  <conditionalFormatting sqref="W230">
    <cfRule type="expression" dxfId="276" priority="277" stopIfTrue="1">
      <formula>AND($L230="○", TRIM($W230)="")</formula>
    </cfRule>
  </conditionalFormatting>
  <conditionalFormatting sqref="X230">
    <cfRule type="expression" dxfId="275" priority="276" stopIfTrue="1">
      <formula>AND($L230="○", TRIM($X230)="")</formula>
    </cfRule>
  </conditionalFormatting>
  <conditionalFormatting sqref="Y230">
    <cfRule type="expression" dxfId="274" priority="275" stopIfTrue="1">
      <formula>AND($L230="○", TRIM($Y230)="")</formula>
    </cfRule>
  </conditionalFormatting>
  <conditionalFormatting sqref="L231:M231">
    <cfRule type="expression" dxfId="273" priority="274" stopIfTrue="1">
      <formula>希望&lt;&gt;0</formula>
    </cfRule>
  </conditionalFormatting>
  <conditionalFormatting sqref="N231:O231">
    <cfRule type="expression" dxfId="272" priority="273" stopIfTrue="1">
      <formula>AND($L231="○", AND(N231&lt;&gt;"一般", N231&lt;&gt;"特定"))</formula>
    </cfRule>
  </conditionalFormatting>
  <conditionalFormatting sqref="P231">
    <cfRule type="expression" dxfId="271" priority="272" stopIfTrue="1">
      <formula>AND($L231="○", TRIM($P231)="")</formula>
    </cfRule>
  </conditionalFormatting>
  <conditionalFormatting sqref="Q231">
    <cfRule type="expression" dxfId="270" priority="271" stopIfTrue="1">
      <formula>AND($L231="○", TRIM($Q231)="")</formula>
    </cfRule>
  </conditionalFormatting>
  <conditionalFormatting sqref="R231">
    <cfRule type="expression" dxfId="269" priority="270" stopIfTrue="1">
      <formula>AND($L231="○", TRIM($R231)="")</formula>
    </cfRule>
  </conditionalFormatting>
  <conditionalFormatting sqref="S231">
    <cfRule type="expression" dxfId="268" priority="269" stopIfTrue="1">
      <formula>AND($L231="○", TRIM($S231)="")</formula>
    </cfRule>
  </conditionalFormatting>
  <conditionalFormatting sqref="T231">
    <cfRule type="expression" dxfId="267" priority="268" stopIfTrue="1">
      <formula>AND($L231="○", TRIM($T231)="")</formula>
    </cfRule>
  </conditionalFormatting>
  <conditionalFormatting sqref="U231">
    <cfRule type="expression" dxfId="266" priority="267" stopIfTrue="1">
      <formula>AND($L231="○", TRIM($U231)="")</formula>
    </cfRule>
  </conditionalFormatting>
  <conditionalFormatting sqref="V231">
    <cfRule type="expression" dxfId="265" priority="266" stopIfTrue="1">
      <formula>AND($L231="○", TRIM($V231)="")</formula>
    </cfRule>
  </conditionalFormatting>
  <conditionalFormatting sqref="W231">
    <cfRule type="expression" dxfId="264" priority="265" stopIfTrue="1">
      <formula>AND($L231="○", TRIM($W231)="")</formula>
    </cfRule>
  </conditionalFormatting>
  <conditionalFormatting sqref="X231">
    <cfRule type="expression" dxfId="263" priority="264" stopIfTrue="1">
      <formula>AND($L231="○", TRIM($X231)="")</formula>
    </cfRule>
  </conditionalFormatting>
  <conditionalFormatting sqref="Y231">
    <cfRule type="expression" dxfId="262" priority="263" stopIfTrue="1">
      <formula>AND($L231="○", TRIM($Y231)="")</formula>
    </cfRule>
  </conditionalFormatting>
  <conditionalFormatting sqref="L232:M232">
    <cfRule type="expression" dxfId="261" priority="262" stopIfTrue="1">
      <formula>希望&lt;&gt;0</formula>
    </cfRule>
  </conditionalFormatting>
  <conditionalFormatting sqref="N232:O232">
    <cfRule type="expression" dxfId="260" priority="261" stopIfTrue="1">
      <formula>AND($L232="○", AND(N232&lt;&gt;"一般", N232&lt;&gt;"特定"))</formula>
    </cfRule>
  </conditionalFormatting>
  <conditionalFormatting sqref="P232">
    <cfRule type="expression" dxfId="259" priority="260" stopIfTrue="1">
      <formula>AND($L232="○", TRIM($P232)="")</formula>
    </cfRule>
  </conditionalFormatting>
  <conditionalFormatting sqref="Q232">
    <cfRule type="expression" dxfId="258" priority="259" stopIfTrue="1">
      <formula>AND($L232="○", TRIM($Q232)="")</formula>
    </cfRule>
  </conditionalFormatting>
  <conditionalFormatting sqref="R232">
    <cfRule type="expression" dxfId="257" priority="258" stopIfTrue="1">
      <formula>AND($L232="○", TRIM($R232)="")</formula>
    </cfRule>
  </conditionalFormatting>
  <conditionalFormatting sqref="S232">
    <cfRule type="expression" dxfId="256" priority="257" stopIfTrue="1">
      <formula>AND($L232="○", TRIM($S232)="")</formula>
    </cfRule>
  </conditionalFormatting>
  <conditionalFormatting sqref="T232">
    <cfRule type="expression" dxfId="255" priority="256" stopIfTrue="1">
      <formula>AND($L232="○", TRIM($T232)="")</formula>
    </cfRule>
  </conditionalFormatting>
  <conditionalFormatting sqref="U232">
    <cfRule type="expression" dxfId="254" priority="255" stopIfTrue="1">
      <formula>AND($L232="○", TRIM($U232)="")</formula>
    </cfRule>
  </conditionalFormatting>
  <conditionalFormatting sqref="V232">
    <cfRule type="expression" dxfId="253" priority="254" stopIfTrue="1">
      <formula>AND($L232="○", TRIM($V232)="")</formula>
    </cfRule>
  </conditionalFormatting>
  <conditionalFormatting sqref="W232">
    <cfRule type="expression" dxfId="252" priority="253" stopIfTrue="1">
      <formula>AND($L232="○", TRIM($W232)="")</formula>
    </cfRule>
  </conditionalFormatting>
  <conditionalFormatting sqref="X232">
    <cfRule type="expression" dxfId="251" priority="252" stopIfTrue="1">
      <formula>AND($L232="○", TRIM($X232)="")</formula>
    </cfRule>
  </conditionalFormatting>
  <conditionalFormatting sqref="Y232">
    <cfRule type="expression" dxfId="250" priority="251" stopIfTrue="1">
      <formula>AND($L232="○", TRIM($Y232)="")</formula>
    </cfRule>
  </conditionalFormatting>
  <conditionalFormatting sqref="L233:M233">
    <cfRule type="expression" dxfId="249" priority="250" stopIfTrue="1">
      <formula>希望&lt;&gt;0</formula>
    </cfRule>
  </conditionalFormatting>
  <conditionalFormatting sqref="N233:O233">
    <cfRule type="expression" dxfId="248" priority="249" stopIfTrue="1">
      <formula>AND($L233="○", AND(N233&lt;&gt;"一般", N233&lt;&gt;"特定"))</formula>
    </cfRule>
  </conditionalFormatting>
  <conditionalFormatting sqref="P233">
    <cfRule type="expression" dxfId="247" priority="248" stopIfTrue="1">
      <formula>AND($L233="○", TRIM($P233)="")</formula>
    </cfRule>
  </conditionalFormatting>
  <conditionalFormatting sqref="Q233">
    <cfRule type="expression" dxfId="246" priority="247" stopIfTrue="1">
      <formula>AND($L233="○", TRIM($Q233)="")</formula>
    </cfRule>
  </conditionalFormatting>
  <conditionalFormatting sqref="R233">
    <cfRule type="expression" dxfId="245" priority="246" stopIfTrue="1">
      <formula>AND($L233="○", TRIM($R233)="")</formula>
    </cfRule>
  </conditionalFormatting>
  <conditionalFormatting sqref="S233">
    <cfRule type="expression" dxfId="244" priority="245" stopIfTrue="1">
      <formula>AND($L233="○", TRIM($S233)="")</formula>
    </cfRule>
  </conditionalFormatting>
  <conditionalFormatting sqref="T233">
    <cfRule type="expression" dxfId="243" priority="244" stopIfTrue="1">
      <formula>AND($L233="○", TRIM($T233)="")</formula>
    </cfRule>
  </conditionalFormatting>
  <conditionalFormatting sqref="U233">
    <cfRule type="expression" dxfId="242" priority="243" stopIfTrue="1">
      <formula>AND($L233="○", TRIM($U233)="")</formula>
    </cfRule>
  </conditionalFormatting>
  <conditionalFormatting sqref="V233">
    <cfRule type="expression" dxfId="241" priority="242" stopIfTrue="1">
      <formula>AND($L233="○", TRIM($V233)="")</formula>
    </cfRule>
  </conditionalFormatting>
  <conditionalFormatting sqref="W233">
    <cfRule type="expression" dxfId="240" priority="241" stopIfTrue="1">
      <formula>AND($L233="○", TRIM($W233)="")</formula>
    </cfRule>
  </conditionalFormatting>
  <conditionalFormatting sqref="X233">
    <cfRule type="expression" dxfId="239" priority="240" stopIfTrue="1">
      <formula>AND($L233="○", TRIM($X233)="")</formula>
    </cfRule>
  </conditionalFormatting>
  <conditionalFormatting sqref="Y233">
    <cfRule type="expression" dxfId="238" priority="239" stopIfTrue="1">
      <formula>AND($L233="○", TRIM($Y233)="")</formula>
    </cfRule>
  </conditionalFormatting>
  <conditionalFormatting sqref="L234:M234">
    <cfRule type="expression" dxfId="237" priority="238" stopIfTrue="1">
      <formula>希望&lt;&gt;0</formula>
    </cfRule>
  </conditionalFormatting>
  <conditionalFormatting sqref="N234:O234">
    <cfRule type="expression" dxfId="236" priority="237" stopIfTrue="1">
      <formula>AND($L234="○", AND(N234&lt;&gt;"一般", N234&lt;&gt;"特定"))</formula>
    </cfRule>
  </conditionalFormatting>
  <conditionalFormatting sqref="P234">
    <cfRule type="expression" dxfId="235" priority="236" stopIfTrue="1">
      <formula>AND($L234="○", TRIM($P234)="")</formula>
    </cfRule>
  </conditionalFormatting>
  <conditionalFormatting sqref="Q234">
    <cfRule type="expression" dxfId="234" priority="235" stopIfTrue="1">
      <formula>AND($L234="○", TRIM($Q234)="")</formula>
    </cfRule>
  </conditionalFormatting>
  <conditionalFormatting sqref="R234">
    <cfRule type="expression" dxfId="233" priority="234" stopIfTrue="1">
      <formula>AND($L234="○", TRIM($R234)="")</formula>
    </cfRule>
  </conditionalFormatting>
  <conditionalFormatting sqref="S234">
    <cfRule type="expression" dxfId="232" priority="233" stopIfTrue="1">
      <formula>AND($L234="○", TRIM($S234)="")</formula>
    </cfRule>
  </conditionalFormatting>
  <conditionalFormatting sqref="T234">
    <cfRule type="expression" dxfId="231" priority="232" stopIfTrue="1">
      <formula>AND($L234="○", TRIM($T234)="")</formula>
    </cfRule>
  </conditionalFormatting>
  <conditionalFormatting sqref="U234">
    <cfRule type="expression" dxfId="230" priority="231" stopIfTrue="1">
      <formula>AND($L234="○", TRIM($U234)="")</formula>
    </cfRule>
  </conditionalFormatting>
  <conditionalFormatting sqref="V234">
    <cfRule type="expression" dxfId="229" priority="230" stopIfTrue="1">
      <formula>AND($L234="○", TRIM($V234)="")</formula>
    </cfRule>
  </conditionalFormatting>
  <conditionalFormatting sqref="W234">
    <cfRule type="expression" dxfId="228" priority="229" stopIfTrue="1">
      <formula>AND($L234="○", TRIM($W234)="")</formula>
    </cfRule>
  </conditionalFormatting>
  <conditionalFormatting sqref="X234">
    <cfRule type="expression" dxfId="227" priority="228" stopIfTrue="1">
      <formula>AND($L234="○", TRIM($X234)="")</formula>
    </cfRule>
  </conditionalFormatting>
  <conditionalFormatting sqref="Y234">
    <cfRule type="expression" dxfId="226" priority="227" stopIfTrue="1">
      <formula>AND($L234="○", TRIM($Y234)="")</formula>
    </cfRule>
  </conditionalFormatting>
  <conditionalFormatting sqref="L235:M235">
    <cfRule type="expression" dxfId="225" priority="226" stopIfTrue="1">
      <formula>希望&lt;&gt;0</formula>
    </cfRule>
  </conditionalFormatting>
  <conditionalFormatting sqref="N235:O235">
    <cfRule type="expression" dxfId="224" priority="225" stopIfTrue="1">
      <formula>AND($L235="○", AND(N235&lt;&gt;"一般", N235&lt;&gt;"特定"))</formula>
    </cfRule>
  </conditionalFormatting>
  <conditionalFormatting sqref="P235">
    <cfRule type="expression" dxfId="223" priority="224" stopIfTrue="1">
      <formula>AND($L235="○", TRIM($P235)="")</formula>
    </cfRule>
  </conditionalFormatting>
  <conditionalFormatting sqref="Q235">
    <cfRule type="expression" dxfId="222" priority="223" stopIfTrue="1">
      <formula>AND($L235="○", TRIM($Q235)="")</formula>
    </cfRule>
  </conditionalFormatting>
  <conditionalFormatting sqref="R235">
    <cfRule type="expression" dxfId="221" priority="222" stopIfTrue="1">
      <formula>AND($L235="○", TRIM($R235)="")</formula>
    </cfRule>
  </conditionalFormatting>
  <conditionalFormatting sqref="S235">
    <cfRule type="expression" dxfId="220" priority="221" stopIfTrue="1">
      <formula>AND($L235="○", TRIM($S235)="")</formula>
    </cfRule>
  </conditionalFormatting>
  <conditionalFormatting sqref="T235">
    <cfRule type="expression" dxfId="219" priority="220" stopIfTrue="1">
      <formula>AND($L235="○", TRIM($T235)="")</formula>
    </cfRule>
  </conditionalFormatting>
  <conditionalFormatting sqref="U235">
    <cfRule type="expression" dxfId="218" priority="219" stopIfTrue="1">
      <formula>AND($L235="○", TRIM($U235)="")</formula>
    </cfRule>
  </conditionalFormatting>
  <conditionalFormatting sqref="V235">
    <cfRule type="expression" dxfId="217" priority="218" stopIfTrue="1">
      <formula>AND($L235="○", TRIM($V235)="")</formula>
    </cfRule>
  </conditionalFormatting>
  <conditionalFormatting sqref="W235">
    <cfRule type="expression" dxfId="216" priority="217" stopIfTrue="1">
      <formula>AND($L235="○", TRIM($W235)="")</formula>
    </cfRule>
  </conditionalFormatting>
  <conditionalFormatting sqref="X235">
    <cfRule type="expression" dxfId="215" priority="216" stopIfTrue="1">
      <formula>AND($L235="○", TRIM($X235)="")</formula>
    </cfRule>
  </conditionalFormatting>
  <conditionalFormatting sqref="Y235">
    <cfRule type="expression" dxfId="214" priority="215" stopIfTrue="1">
      <formula>AND($L235="○", TRIM($Y235)="")</formula>
    </cfRule>
  </conditionalFormatting>
  <conditionalFormatting sqref="L236:M236">
    <cfRule type="expression" dxfId="213" priority="214" stopIfTrue="1">
      <formula>希望&lt;&gt;0</formula>
    </cfRule>
  </conditionalFormatting>
  <conditionalFormatting sqref="N236:O236">
    <cfRule type="expression" dxfId="212" priority="213" stopIfTrue="1">
      <formula>AND($L236="○", AND(N236&lt;&gt;"一般", N236&lt;&gt;"特定"))</formula>
    </cfRule>
  </conditionalFormatting>
  <conditionalFormatting sqref="P236">
    <cfRule type="expression" dxfId="211" priority="212" stopIfTrue="1">
      <formula>AND($L236="○", TRIM($P236)="")</formula>
    </cfRule>
  </conditionalFormatting>
  <conditionalFormatting sqref="Q236">
    <cfRule type="expression" dxfId="210" priority="211" stopIfTrue="1">
      <formula>AND($L236="○", TRIM($Q236)="")</formula>
    </cfRule>
  </conditionalFormatting>
  <conditionalFormatting sqref="R236">
    <cfRule type="expression" dxfId="209" priority="210" stopIfTrue="1">
      <formula>AND($L236="○", TRIM($R236)="")</formula>
    </cfRule>
  </conditionalFormatting>
  <conditionalFormatting sqref="S236">
    <cfRule type="expression" dxfId="208" priority="209" stopIfTrue="1">
      <formula>AND($L236="○", TRIM($S236)="")</formula>
    </cfRule>
  </conditionalFormatting>
  <conditionalFormatting sqref="T236">
    <cfRule type="expression" dxfId="207" priority="208" stopIfTrue="1">
      <formula>AND($L236="○", TRIM($T236)="")</formula>
    </cfRule>
  </conditionalFormatting>
  <conditionalFormatting sqref="U236">
    <cfRule type="expression" dxfId="206" priority="207" stopIfTrue="1">
      <formula>AND($L236="○", TRIM($U236)="")</formula>
    </cfRule>
  </conditionalFormatting>
  <conditionalFormatting sqref="V236">
    <cfRule type="expression" dxfId="205" priority="206" stopIfTrue="1">
      <formula>AND($L236="○", TRIM($V236)="")</formula>
    </cfRule>
  </conditionalFormatting>
  <conditionalFormatting sqref="W236">
    <cfRule type="expression" dxfId="204" priority="205" stopIfTrue="1">
      <formula>AND($L236="○", TRIM($W236)="")</formula>
    </cfRule>
  </conditionalFormatting>
  <conditionalFormatting sqref="X236">
    <cfRule type="expression" dxfId="203" priority="204" stopIfTrue="1">
      <formula>AND($L236="○", TRIM($X236)="")</formula>
    </cfRule>
  </conditionalFormatting>
  <conditionalFormatting sqref="Y236">
    <cfRule type="expression" dxfId="202" priority="203" stopIfTrue="1">
      <formula>AND($L236="○", TRIM($Y236)="")</formula>
    </cfRule>
  </conditionalFormatting>
  <conditionalFormatting sqref="L237:M237">
    <cfRule type="expression" dxfId="201" priority="202" stopIfTrue="1">
      <formula>希望&lt;&gt;0</formula>
    </cfRule>
  </conditionalFormatting>
  <conditionalFormatting sqref="N237:O237">
    <cfRule type="expression" dxfId="200" priority="201" stopIfTrue="1">
      <formula>AND($L237="○", AND(N237&lt;&gt;"一般", N237&lt;&gt;"特定"))</formula>
    </cfRule>
  </conditionalFormatting>
  <conditionalFormatting sqref="P237">
    <cfRule type="expression" dxfId="199" priority="200" stopIfTrue="1">
      <formula>AND($L237="○", TRIM($P237)="")</formula>
    </cfRule>
  </conditionalFormatting>
  <conditionalFormatting sqref="Q237">
    <cfRule type="expression" dxfId="198" priority="199" stopIfTrue="1">
      <formula>AND($L237="○", TRIM($Q237)="")</formula>
    </cfRule>
  </conditionalFormatting>
  <conditionalFormatting sqref="R237">
    <cfRule type="expression" dxfId="197" priority="198" stopIfTrue="1">
      <formula>AND($L237="○", TRIM($R237)="")</formula>
    </cfRule>
  </conditionalFormatting>
  <conditionalFormatting sqref="S237">
    <cfRule type="expression" dxfId="196" priority="197" stopIfTrue="1">
      <formula>AND($L237="○", TRIM($S237)="")</formula>
    </cfRule>
  </conditionalFormatting>
  <conditionalFormatting sqref="T237">
    <cfRule type="expression" dxfId="195" priority="196" stopIfTrue="1">
      <formula>AND($L237="○", TRIM($T237)="")</formula>
    </cfRule>
  </conditionalFormatting>
  <conditionalFormatting sqref="U237">
    <cfRule type="expression" dxfId="194" priority="195" stopIfTrue="1">
      <formula>AND($L237="○", TRIM($U237)="")</formula>
    </cfRule>
  </conditionalFormatting>
  <conditionalFormatting sqref="V237">
    <cfRule type="expression" dxfId="193" priority="194" stopIfTrue="1">
      <formula>AND($L237="○", TRIM($V237)="")</formula>
    </cfRule>
  </conditionalFormatting>
  <conditionalFormatting sqref="W237">
    <cfRule type="expression" dxfId="192" priority="193" stopIfTrue="1">
      <formula>AND($L237="○", TRIM($W237)="")</formula>
    </cfRule>
  </conditionalFormatting>
  <conditionalFormatting sqref="X237">
    <cfRule type="expression" dxfId="191" priority="192" stopIfTrue="1">
      <formula>AND($L237="○", TRIM($X237)="")</formula>
    </cfRule>
  </conditionalFormatting>
  <conditionalFormatting sqref="Y237">
    <cfRule type="expression" dxfId="190" priority="191" stopIfTrue="1">
      <formula>AND($L237="○", TRIM($Y237)="")</formula>
    </cfRule>
  </conditionalFormatting>
  <conditionalFormatting sqref="L238:M238">
    <cfRule type="expression" dxfId="189" priority="190" stopIfTrue="1">
      <formula>希望&lt;&gt;0</formula>
    </cfRule>
  </conditionalFormatting>
  <conditionalFormatting sqref="N238:O238">
    <cfRule type="expression" dxfId="188" priority="189" stopIfTrue="1">
      <formula>AND($L238="○", AND(N238&lt;&gt;"一般", N238&lt;&gt;"特定"))</formula>
    </cfRule>
  </conditionalFormatting>
  <conditionalFormatting sqref="P238">
    <cfRule type="expression" dxfId="187" priority="188" stopIfTrue="1">
      <formula>AND($L238="○", TRIM($P238)="")</formula>
    </cfRule>
  </conditionalFormatting>
  <conditionalFormatting sqref="Q238">
    <cfRule type="expression" dxfId="186" priority="187" stopIfTrue="1">
      <formula>AND($L238="○", TRIM($Q238)="")</formula>
    </cfRule>
  </conditionalFormatting>
  <conditionalFormatting sqref="R238">
    <cfRule type="expression" dxfId="185" priority="186" stopIfTrue="1">
      <formula>AND($L238="○", TRIM($R238)="")</formula>
    </cfRule>
  </conditionalFormatting>
  <conditionalFormatting sqref="S238">
    <cfRule type="expression" dxfId="184" priority="185" stopIfTrue="1">
      <formula>AND($L238="○", TRIM($S238)="")</formula>
    </cfRule>
  </conditionalFormatting>
  <conditionalFormatting sqref="T238">
    <cfRule type="expression" dxfId="183" priority="184" stopIfTrue="1">
      <formula>AND($L238="○", TRIM($T238)="")</formula>
    </cfRule>
  </conditionalFormatting>
  <conditionalFormatting sqref="U238">
    <cfRule type="expression" dxfId="182" priority="183" stopIfTrue="1">
      <formula>AND($L238="○", TRIM($U238)="")</formula>
    </cfRule>
  </conditionalFormatting>
  <conditionalFormatting sqref="V238">
    <cfRule type="expression" dxfId="181" priority="182" stopIfTrue="1">
      <formula>AND($L238="○", TRIM($V238)="")</formula>
    </cfRule>
  </conditionalFormatting>
  <conditionalFormatting sqref="W238">
    <cfRule type="expression" dxfId="180" priority="181" stopIfTrue="1">
      <formula>AND($L238="○", TRIM($W238)="")</formula>
    </cfRule>
  </conditionalFormatting>
  <conditionalFormatting sqref="X238">
    <cfRule type="expression" dxfId="179" priority="180" stopIfTrue="1">
      <formula>AND($L238="○", TRIM($X238)="")</formula>
    </cfRule>
  </conditionalFormatting>
  <conditionalFormatting sqref="Y238">
    <cfRule type="expression" dxfId="178" priority="179" stopIfTrue="1">
      <formula>AND($L238="○", TRIM($Y238)="")</formula>
    </cfRule>
  </conditionalFormatting>
  <conditionalFormatting sqref="L239:M239">
    <cfRule type="expression" dxfId="177" priority="178" stopIfTrue="1">
      <formula>希望&lt;&gt;0</formula>
    </cfRule>
  </conditionalFormatting>
  <conditionalFormatting sqref="N239:O239">
    <cfRule type="expression" dxfId="176" priority="177" stopIfTrue="1">
      <formula>AND($L239="○", AND(N239&lt;&gt;"一般", N239&lt;&gt;"特定"))</formula>
    </cfRule>
  </conditionalFormatting>
  <conditionalFormatting sqref="P239">
    <cfRule type="expression" dxfId="175" priority="176" stopIfTrue="1">
      <formula>AND($L239="○", TRIM($P239)="")</formula>
    </cfRule>
  </conditionalFormatting>
  <conditionalFormatting sqref="Q239">
    <cfRule type="expression" dxfId="174" priority="175" stopIfTrue="1">
      <formula>AND($L239="○", TRIM($Q239)="")</formula>
    </cfRule>
  </conditionalFormatting>
  <conditionalFormatting sqref="R239">
    <cfRule type="expression" dxfId="173" priority="174" stopIfTrue="1">
      <formula>AND($L239="○", TRIM($R239)="")</formula>
    </cfRule>
  </conditionalFormatting>
  <conditionalFormatting sqref="S239">
    <cfRule type="expression" dxfId="172" priority="173" stopIfTrue="1">
      <formula>AND($L239="○", TRIM($S239)="")</formula>
    </cfRule>
  </conditionalFormatting>
  <conditionalFormatting sqref="T239">
    <cfRule type="expression" dxfId="171" priority="172" stopIfTrue="1">
      <formula>AND($L239="○", TRIM($T239)="")</formula>
    </cfRule>
  </conditionalFormatting>
  <conditionalFormatting sqref="U239">
    <cfRule type="expression" dxfId="170" priority="171" stopIfTrue="1">
      <formula>AND($L239="○", TRIM($U239)="")</formula>
    </cfRule>
  </conditionalFormatting>
  <conditionalFormatting sqref="V239">
    <cfRule type="expression" dxfId="169" priority="170" stopIfTrue="1">
      <formula>AND($L239="○", TRIM($V239)="")</formula>
    </cfRule>
  </conditionalFormatting>
  <conditionalFormatting sqref="W239">
    <cfRule type="expression" dxfId="168" priority="169" stopIfTrue="1">
      <formula>AND($L239="○", TRIM($W239)="")</formula>
    </cfRule>
  </conditionalFormatting>
  <conditionalFormatting sqref="X239">
    <cfRule type="expression" dxfId="167" priority="168" stopIfTrue="1">
      <formula>AND($L239="○", TRIM($X239)="")</formula>
    </cfRule>
  </conditionalFormatting>
  <conditionalFormatting sqref="Y239">
    <cfRule type="expression" dxfId="166" priority="167" stopIfTrue="1">
      <formula>AND($L239="○", TRIM($Y239)="")</formula>
    </cfRule>
  </conditionalFormatting>
  <conditionalFormatting sqref="L240:M240">
    <cfRule type="expression" dxfId="165" priority="166" stopIfTrue="1">
      <formula>希望&lt;&gt;0</formula>
    </cfRule>
  </conditionalFormatting>
  <conditionalFormatting sqref="N240:O240">
    <cfRule type="expression" dxfId="164" priority="165" stopIfTrue="1">
      <formula>AND($L240="○", AND(N240&lt;&gt;"一般", N240&lt;&gt;"特定"))</formula>
    </cfRule>
  </conditionalFormatting>
  <conditionalFormatting sqref="P240">
    <cfRule type="expression" dxfId="163" priority="164" stopIfTrue="1">
      <formula>AND($L240="○", TRIM($P240)="")</formula>
    </cfRule>
  </conditionalFormatting>
  <conditionalFormatting sqref="Q240">
    <cfRule type="expression" dxfId="162" priority="163" stopIfTrue="1">
      <formula>AND($L240="○", TRIM($Q240)="")</formula>
    </cfRule>
  </conditionalFormatting>
  <conditionalFormatting sqref="R240">
    <cfRule type="expression" dxfId="161" priority="162" stopIfTrue="1">
      <formula>AND($L240="○", TRIM($R240)="")</formula>
    </cfRule>
  </conditionalFormatting>
  <conditionalFormatting sqref="S240">
    <cfRule type="expression" dxfId="160" priority="161" stopIfTrue="1">
      <formula>AND($L240="○", TRIM($S240)="")</formula>
    </cfRule>
  </conditionalFormatting>
  <conditionalFormatting sqref="T240">
    <cfRule type="expression" dxfId="159" priority="160" stopIfTrue="1">
      <formula>AND($L240="○", TRIM($T240)="")</formula>
    </cfRule>
  </conditionalFormatting>
  <conditionalFormatting sqref="U240">
    <cfRule type="expression" dxfId="158" priority="159" stopIfTrue="1">
      <formula>AND($L240="○", TRIM($U240)="")</formula>
    </cfRule>
  </conditionalFormatting>
  <conditionalFormatting sqref="V240">
    <cfRule type="expression" dxfId="157" priority="158" stopIfTrue="1">
      <formula>AND($L240="○", TRIM($V240)="")</formula>
    </cfRule>
  </conditionalFormatting>
  <conditionalFormatting sqref="W240">
    <cfRule type="expression" dxfId="156" priority="157" stopIfTrue="1">
      <formula>AND($L240="○", TRIM($W240)="")</formula>
    </cfRule>
  </conditionalFormatting>
  <conditionalFormatting sqref="X240">
    <cfRule type="expression" dxfId="155" priority="156" stopIfTrue="1">
      <formula>AND($L240="○", TRIM($X240)="")</formula>
    </cfRule>
  </conditionalFormatting>
  <conditionalFormatting sqref="Y240">
    <cfRule type="expression" dxfId="154" priority="155" stopIfTrue="1">
      <formula>AND($L240="○", TRIM($Y240)="")</formula>
    </cfRule>
  </conditionalFormatting>
  <conditionalFormatting sqref="L241:M241">
    <cfRule type="expression" dxfId="153" priority="154" stopIfTrue="1">
      <formula>希望&lt;&gt;0</formula>
    </cfRule>
  </conditionalFormatting>
  <conditionalFormatting sqref="N241:O241">
    <cfRule type="expression" dxfId="152" priority="153" stopIfTrue="1">
      <formula>AND($L241="○", AND(N241&lt;&gt;"一般", N241&lt;&gt;"特定"))</formula>
    </cfRule>
  </conditionalFormatting>
  <conditionalFormatting sqref="P241">
    <cfRule type="expression" dxfId="151" priority="152" stopIfTrue="1">
      <formula>AND($L241="○", TRIM($P241)="")</formula>
    </cfRule>
  </conditionalFormatting>
  <conditionalFormatting sqref="Q241">
    <cfRule type="expression" dxfId="150" priority="151" stopIfTrue="1">
      <formula>AND($L241="○", TRIM($Q241)="")</formula>
    </cfRule>
  </conditionalFormatting>
  <conditionalFormatting sqref="R241">
    <cfRule type="expression" dxfId="149" priority="150" stopIfTrue="1">
      <formula>AND($L241="○", TRIM($R241)="")</formula>
    </cfRule>
  </conditionalFormatting>
  <conditionalFormatting sqref="S241">
    <cfRule type="expression" dxfId="148" priority="149" stopIfTrue="1">
      <formula>AND($L241="○", TRIM($S241)="")</formula>
    </cfRule>
  </conditionalFormatting>
  <conditionalFormatting sqref="T241">
    <cfRule type="expression" dxfId="147" priority="148" stopIfTrue="1">
      <formula>AND($L241="○", TRIM($T241)="")</formula>
    </cfRule>
  </conditionalFormatting>
  <conditionalFormatting sqref="U241">
    <cfRule type="expression" dxfId="146" priority="147" stopIfTrue="1">
      <formula>AND($L241="○", TRIM($U241)="")</formula>
    </cfRule>
  </conditionalFormatting>
  <conditionalFormatting sqref="V241">
    <cfRule type="expression" dxfId="145" priority="146" stopIfTrue="1">
      <formula>AND($L241="○", TRIM($V241)="")</formula>
    </cfRule>
  </conditionalFormatting>
  <conditionalFormatting sqref="W241">
    <cfRule type="expression" dxfId="144" priority="145" stopIfTrue="1">
      <formula>AND($L241="○", TRIM($W241)="")</formula>
    </cfRule>
  </conditionalFormatting>
  <conditionalFormatting sqref="X241">
    <cfRule type="expression" dxfId="143" priority="144" stopIfTrue="1">
      <formula>AND($L241="○", TRIM($X241)="")</formula>
    </cfRule>
  </conditionalFormatting>
  <conditionalFormatting sqref="Y241">
    <cfRule type="expression" dxfId="142" priority="143" stopIfTrue="1">
      <formula>AND($L241="○", TRIM($Y241)="")</formula>
    </cfRule>
  </conditionalFormatting>
  <conditionalFormatting sqref="L242:M242">
    <cfRule type="expression" dxfId="141" priority="142" stopIfTrue="1">
      <formula>希望&lt;&gt;0</formula>
    </cfRule>
  </conditionalFormatting>
  <conditionalFormatting sqref="N242:O242">
    <cfRule type="expression" dxfId="140" priority="141" stopIfTrue="1">
      <formula>AND($L242="○", AND(N242&lt;&gt;"一般", N242&lt;&gt;"特定"))</formula>
    </cfRule>
  </conditionalFormatting>
  <conditionalFormatting sqref="P242">
    <cfRule type="expression" dxfId="139" priority="140" stopIfTrue="1">
      <formula>AND($L242="○", TRIM($P242)="")</formula>
    </cfRule>
  </conditionalFormatting>
  <conditionalFormatting sqref="Q242">
    <cfRule type="expression" dxfId="138" priority="139" stopIfTrue="1">
      <formula>AND($L242="○", TRIM($Q242)="")</formula>
    </cfRule>
  </conditionalFormatting>
  <conditionalFormatting sqref="R242">
    <cfRule type="expression" dxfId="137" priority="138" stopIfTrue="1">
      <formula>AND($L242="○", TRIM($R242)="")</formula>
    </cfRule>
  </conditionalFormatting>
  <conditionalFormatting sqref="S242">
    <cfRule type="expression" dxfId="136" priority="137" stopIfTrue="1">
      <formula>AND($L242="○", TRIM($S242)="")</formula>
    </cfRule>
  </conditionalFormatting>
  <conditionalFormatting sqref="T242">
    <cfRule type="expression" dxfId="135" priority="136" stopIfTrue="1">
      <formula>AND($L242="○", TRIM($T242)="")</formula>
    </cfRule>
  </conditionalFormatting>
  <conditionalFormatting sqref="U242">
    <cfRule type="expression" dxfId="134" priority="135" stopIfTrue="1">
      <formula>AND($L242="○", TRIM($U242)="")</formula>
    </cfRule>
  </conditionalFormatting>
  <conditionalFormatting sqref="V242">
    <cfRule type="expression" dxfId="133" priority="134" stopIfTrue="1">
      <formula>AND($L242="○", TRIM($V242)="")</formula>
    </cfRule>
  </conditionalFormatting>
  <conditionalFormatting sqref="W242">
    <cfRule type="expression" dxfId="132" priority="133" stopIfTrue="1">
      <formula>AND($L242="○", TRIM($W242)="")</formula>
    </cfRule>
  </conditionalFormatting>
  <conditionalFormatting sqref="X242">
    <cfRule type="expression" dxfId="131" priority="132" stopIfTrue="1">
      <formula>AND($L242="○", TRIM($X242)="")</formula>
    </cfRule>
  </conditionalFormatting>
  <conditionalFormatting sqref="Y242">
    <cfRule type="expression" dxfId="130" priority="131" stopIfTrue="1">
      <formula>AND($L242="○", TRIM($Y242)="")</formula>
    </cfRule>
  </conditionalFormatting>
  <conditionalFormatting sqref="L243:M243">
    <cfRule type="expression" dxfId="129" priority="130" stopIfTrue="1">
      <formula>希望&lt;&gt;0</formula>
    </cfRule>
  </conditionalFormatting>
  <conditionalFormatting sqref="N243:O243">
    <cfRule type="expression" dxfId="128" priority="129" stopIfTrue="1">
      <formula>AND($L243="○", AND(N243&lt;&gt;"一般", N243&lt;&gt;"特定"))</formula>
    </cfRule>
  </conditionalFormatting>
  <conditionalFormatting sqref="P243">
    <cfRule type="expression" dxfId="127" priority="128" stopIfTrue="1">
      <formula>AND($L243="○", TRIM($P243)="")</formula>
    </cfRule>
  </conditionalFormatting>
  <conditionalFormatting sqref="Q243">
    <cfRule type="expression" dxfId="126" priority="127" stopIfTrue="1">
      <formula>AND($L243="○", TRIM($Q243)="")</formula>
    </cfRule>
  </conditionalFormatting>
  <conditionalFormatting sqref="R243">
    <cfRule type="expression" dxfId="125" priority="126" stopIfTrue="1">
      <formula>AND($L243="○", TRIM($R243)="")</formula>
    </cfRule>
  </conditionalFormatting>
  <conditionalFormatting sqref="S243">
    <cfRule type="expression" dxfId="124" priority="125" stopIfTrue="1">
      <formula>AND($L243="○", TRIM($S243)="")</formula>
    </cfRule>
  </conditionalFormatting>
  <conditionalFormatting sqref="T243">
    <cfRule type="expression" dxfId="123" priority="124" stopIfTrue="1">
      <formula>AND($L243="○", TRIM($T243)="")</formula>
    </cfRule>
  </conditionalFormatting>
  <conditionalFormatting sqref="U243">
    <cfRule type="expression" dxfId="122" priority="123" stopIfTrue="1">
      <formula>AND($L243="○", TRIM($U243)="")</formula>
    </cfRule>
  </conditionalFormatting>
  <conditionalFormatting sqref="V243">
    <cfRule type="expression" dxfId="121" priority="122" stopIfTrue="1">
      <formula>AND($L243="○", TRIM($V243)="")</formula>
    </cfRule>
  </conditionalFormatting>
  <conditionalFormatting sqref="W243">
    <cfRule type="expression" dxfId="120" priority="121" stopIfTrue="1">
      <formula>AND($L243="○", TRIM($W243)="")</formula>
    </cfRule>
  </conditionalFormatting>
  <conditionalFormatting sqref="X243">
    <cfRule type="expression" dxfId="119" priority="120" stopIfTrue="1">
      <formula>AND($L243="○", TRIM($X243)="")</formula>
    </cfRule>
  </conditionalFormatting>
  <conditionalFormatting sqref="Y243">
    <cfRule type="expression" dxfId="118" priority="119" stopIfTrue="1">
      <formula>AND($L243="○", TRIM($Y243)="")</formula>
    </cfRule>
  </conditionalFormatting>
  <conditionalFormatting sqref="L244:M244">
    <cfRule type="expression" dxfId="117" priority="118" stopIfTrue="1">
      <formula>希望&lt;&gt;0</formula>
    </cfRule>
  </conditionalFormatting>
  <conditionalFormatting sqref="N244:O244">
    <cfRule type="expression" dxfId="116" priority="117" stopIfTrue="1">
      <formula>AND($L244="○", AND(N244&lt;&gt;"一般", N244&lt;&gt;"特定"))</formula>
    </cfRule>
  </conditionalFormatting>
  <conditionalFormatting sqref="P244">
    <cfRule type="expression" dxfId="115" priority="116" stopIfTrue="1">
      <formula>AND($L244="○", TRIM($P244)="")</formula>
    </cfRule>
  </conditionalFormatting>
  <conditionalFormatting sqref="Q244">
    <cfRule type="expression" dxfId="114" priority="115" stopIfTrue="1">
      <formula>AND($L244="○", TRIM($Q244)="")</formula>
    </cfRule>
  </conditionalFormatting>
  <conditionalFormatting sqref="R244">
    <cfRule type="expression" dxfId="113" priority="114" stopIfTrue="1">
      <formula>AND($L244="○", TRIM($R244)="")</formula>
    </cfRule>
  </conditionalFormatting>
  <conditionalFormatting sqref="S244">
    <cfRule type="expression" dxfId="112" priority="113" stopIfTrue="1">
      <formula>AND($L244="○", TRIM($S244)="")</formula>
    </cfRule>
  </conditionalFormatting>
  <conditionalFormatting sqref="T244">
    <cfRule type="expression" dxfId="111" priority="112" stopIfTrue="1">
      <formula>AND($L244="○", TRIM($T244)="")</formula>
    </cfRule>
  </conditionalFormatting>
  <conditionalFormatting sqref="U244">
    <cfRule type="expression" dxfId="110" priority="111" stopIfTrue="1">
      <formula>AND($L244="○", TRIM($U244)="")</formula>
    </cfRule>
  </conditionalFormatting>
  <conditionalFormatting sqref="V244">
    <cfRule type="expression" dxfId="109" priority="110" stopIfTrue="1">
      <formula>AND($L244="○", TRIM($V244)="")</formula>
    </cfRule>
  </conditionalFormatting>
  <conditionalFormatting sqref="W244">
    <cfRule type="expression" dxfId="108" priority="109" stopIfTrue="1">
      <formula>AND($L244="○", TRIM($W244)="")</formula>
    </cfRule>
  </conditionalFormatting>
  <conditionalFormatting sqref="X244">
    <cfRule type="expression" dxfId="107" priority="108" stopIfTrue="1">
      <formula>AND($L244="○", TRIM($X244)="")</formula>
    </cfRule>
  </conditionalFormatting>
  <conditionalFormatting sqref="Y244">
    <cfRule type="expression" dxfId="106" priority="107" stopIfTrue="1">
      <formula>AND($L244="○", TRIM($Y244)="")</formula>
    </cfRule>
  </conditionalFormatting>
  <conditionalFormatting sqref="L245:M245">
    <cfRule type="expression" dxfId="105" priority="106" stopIfTrue="1">
      <formula>希望&lt;&gt;0</formula>
    </cfRule>
  </conditionalFormatting>
  <conditionalFormatting sqref="N245:O245">
    <cfRule type="expression" dxfId="104" priority="105" stopIfTrue="1">
      <formula>AND($L245="○", AND(N245&lt;&gt;"一般", N245&lt;&gt;"特定"))</formula>
    </cfRule>
  </conditionalFormatting>
  <conditionalFormatting sqref="P245">
    <cfRule type="expression" dxfId="103" priority="104" stopIfTrue="1">
      <formula>AND($L245="○", TRIM($P245)="")</formula>
    </cfRule>
  </conditionalFormatting>
  <conditionalFormatting sqref="Q245">
    <cfRule type="expression" dxfId="102" priority="103" stopIfTrue="1">
      <formula>AND($L245="○", TRIM($Q245)="")</formula>
    </cfRule>
  </conditionalFormatting>
  <conditionalFormatting sqref="R245">
    <cfRule type="expression" dxfId="101" priority="102" stopIfTrue="1">
      <formula>AND($L245="○", TRIM($R245)="")</formula>
    </cfRule>
  </conditionalFormatting>
  <conditionalFormatting sqref="S245">
    <cfRule type="expression" dxfId="100" priority="101" stopIfTrue="1">
      <formula>AND($L245="○", TRIM($S245)="")</formula>
    </cfRule>
  </conditionalFormatting>
  <conditionalFormatting sqref="T245">
    <cfRule type="expression" dxfId="99" priority="100" stopIfTrue="1">
      <formula>AND($L245="○", TRIM($T245)="")</formula>
    </cfRule>
  </conditionalFormatting>
  <conditionalFormatting sqref="U245">
    <cfRule type="expression" dxfId="98" priority="99" stopIfTrue="1">
      <formula>AND($L245="○", TRIM($U245)="")</formula>
    </cfRule>
  </conditionalFormatting>
  <conditionalFormatting sqref="V245">
    <cfRule type="expression" dxfId="97" priority="98" stopIfTrue="1">
      <formula>AND($L245="○", TRIM($V245)="")</formula>
    </cfRule>
  </conditionalFormatting>
  <conditionalFormatting sqref="W245">
    <cfRule type="expression" dxfId="96" priority="97" stopIfTrue="1">
      <formula>AND($L245="○", TRIM($W245)="")</formula>
    </cfRule>
  </conditionalFormatting>
  <conditionalFormatting sqref="X245">
    <cfRule type="expression" dxfId="95" priority="96" stopIfTrue="1">
      <formula>AND($L245="○", TRIM($X245)="")</formula>
    </cfRule>
  </conditionalFormatting>
  <conditionalFormatting sqref="Y245">
    <cfRule type="expression" dxfId="94" priority="95" stopIfTrue="1">
      <formula>AND($L245="○", TRIM($Y245)="")</formula>
    </cfRule>
  </conditionalFormatting>
  <conditionalFormatting sqref="L246:M246">
    <cfRule type="expression" dxfId="93" priority="94" stopIfTrue="1">
      <formula>希望&lt;&gt;0</formula>
    </cfRule>
  </conditionalFormatting>
  <conditionalFormatting sqref="N246:O246">
    <cfRule type="expression" dxfId="92" priority="93" stopIfTrue="1">
      <formula>AND($L246="○", AND(N246&lt;&gt;"一般", N246&lt;&gt;"特定"))</formula>
    </cfRule>
  </conditionalFormatting>
  <conditionalFormatting sqref="P246">
    <cfRule type="expression" dxfId="91" priority="92" stopIfTrue="1">
      <formula>AND($L246="○", TRIM($P246)="")</formula>
    </cfRule>
  </conditionalFormatting>
  <conditionalFormatting sqref="Q246">
    <cfRule type="expression" dxfId="90" priority="91" stopIfTrue="1">
      <formula>AND($L246="○", TRIM($Q246)="")</formula>
    </cfRule>
  </conditionalFormatting>
  <conditionalFormatting sqref="R246">
    <cfRule type="expression" dxfId="89" priority="90" stopIfTrue="1">
      <formula>AND($L246="○", TRIM($R246)="")</formula>
    </cfRule>
  </conditionalFormatting>
  <conditionalFormatting sqref="S246">
    <cfRule type="expression" dxfId="88" priority="89" stopIfTrue="1">
      <formula>AND($L246="○", TRIM($S246)="")</formula>
    </cfRule>
  </conditionalFormatting>
  <conditionalFormatting sqref="T246">
    <cfRule type="expression" dxfId="87" priority="88" stopIfTrue="1">
      <formula>AND($L246="○", TRIM($T246)="")</formula>
    </cfRule>
  </conditionalFormatting>
  <conditionalFormatting sqref="U246">
    <cfRule type="expression" dxfId="86" priority="87" stopIfTrue="1">
      <formula>AND($L246="○", TRIM($U246)="")</formula>
    </cfRule>
  </conditionalFormatting>
  <conditionalFormatting sqref="V246">
    <cfRule type="expression" dxfId="85" priority="86" stopIfTrue="1">
      <formula>AND($L246="○", TRIM($V246)="")</formula>
    </cfRule>
  </conditionalFormatting>
  <conditionalFormatting sqref="W246">
    <cfRule type="expression" dxfId="84" priority="85" stopIfTrue="1">
      <formula>AND($L246="○", TRIM($W246)="")</formula>
    </cfRule>
  </conditionalFormatting>
  <conditionalFormatting sqref="X246">
    <cfRule type="expression" dxfId="83" priority="84" stopIfTrue="1">
      <formula>AND($L246="○", TRIM($X246)="")</formula>
    </cfRule>
  </conditionalFormatting>
  <conditionalFormatting sqref="Y246">
    <cfRule type="expression" dxfId="82" priority="83" stopIfTrue="1">
      <formula>AND($L246="○", TRIM($Y246)="")</formula>
    </cfRule>
  </conditionalFormatting>
  <conditionalFormatting sqref="L247:M247">
    <cfRule type="expression" dxfId="81" priority="82" stopIfTrue="1">
      <formula>希望&lt;&gt;0</formula>
    </cfRule>
  </conditionalFormatting>
  <conditionalFormatting sqref="N247:O247">
    <cfRule type="expression" dxfId="80" priority="81" stopIfTrue="1">
      <formula>AND($L247="○", AND(N247&lt;&gt;"一般", N247&lt;&gt;"特定"))</formula>
    </cfRule>
  </conditionalFormatting>
  <conditionalFormatting sqref="P247">
    <cfRule type="expression" dxfId="79" priority="80" stopIfTrue="1">
      <formula>AND($L247="○", TRIM($P247)="")</formula>
    </cfRule>
  </conditionalFormatting>
  <conditionalFormatting sqref="Q247">
    <cfRule type="expression" dxfId="78" priority="79" stopIfTrue="1">
      <formula>AND($L247="○", TRIM($Q247)="")</formula>
    </cfRule>
  </conditionalFormatting>
  <conditionalFormatting sqref="R247">
    <cfRule type="expression" dxfId="77" priority="78" stopIfTrue="1">
      <formula>AND($L247="○", TRIM($R247)="")</formula>
    </cfRule>
  </conditionalFormatting>
  <conditionalFormatting sqref="S247">
    <cfRule type="expression" dxfId="76" priority="77" stopIfTrue="1">
      <formula>AND($L247="○", TRIM($S247)="")</formula>
    </cfRule>
  </conditionalFormatting>
  <conditionalFormatting sqref="T247">
    <cfRule type="expression" dxfId="75" priority="76" stopIfTrue="1">
      <formula>AND($L247="○", TRIM($T247)="")</formula>
    </cfRule>
  </conditionalFormatting>
  <conditionalFormatting sqref="U247">
    <cfRule type="expression" dxfId="74" priority="75" stopIfTrue="1">
      <formula>AND($L247="○", TRIM($U247)="")</formula>
    </cfRule>
  </conditionalFormatting>
  <conditionalFormatting sqref="V247">
    <cfRule type="expression" dxfId="73" priority="74" stopIfTrue="1">
      <formula>AND($L247="○", TRIM($V247)="")</formula>
    </cfRule>
  </conditionalFormatting>
  <conditionalFormatting sqref="W247">
    <cfRule type="expression" dxfId="72" priority="73" stopIfTrue="1">
      <formula>AND($L247="○", TRIM($W247)="")</formula>
    </cfRule>
  </conditionalFormatting>
  <conditionalFormatting sqref="X247">
    <cfRule type="expression" dxfId="71" priority="72" stopIfTrue="1">
      <formula>AND($L247="○", TRIM($X247)="")</formula>
    </cfRule>
  </conditionalFormatting>
  <conditionalFormatting sqref="Y247">
    <cfRule type="expression" dxfId="70" priority="71" stopIfTrue="1">
      <formula>AND($L247="○", TRIM($Y247)="")</formula>
    </cfRule>
  </conditionalFormatting>
  <conditionalFormatting sqref="L248:M248">
    <cfRule type="expression" dxfId="69" priority="70" stopIfTrue="1">
      <formula>希望&lt;&gt;0</formula>
    </cfRule>
  </conditionalFormatting>
  <conditionalFormatting sqref="N248:O248">
    <cfRule type="expression" dxfId="68" priority="69" stopIfTrue="1">
      <formula>AND($L248="○", AND(N248&lt;&gt;"一般", N248&lt;&gt;"特定"))</formula>
    </cfRule>
  </conditionalFormatting>
  <conditionalFormatting sqref="P248">
    <cfRule type="expression" dxfId="67" priority="68" stopIfTrue="1">
      <formula>AND($L248="○", TRIM($P248)="")</formula>
    </cfRule>
  </conditionalFormatting>
  <conditionalFormatting sqref="Q248">
    <cfRule type="expression" dxfId="66" priority="67" stopIfTrue="1">
      <formula>AND($L248="○", TRIM($Q248)="")</formula>
    </cfRule>
  </conditionalFormatting>
  <conditionalFormatting sqref="R248">
    <cfRule type="expression" dxfId="65" priority="66" stopIfTrue="1">
      <formula>AND($L248="○", TRIM($R248)="")</formula>
    </cfRule>
  </conditionalFormatting>
  <conditionalFormatting sqref="S248">
    <cfRule type="expression" dxfId="64" priority="65" stopIfTrue="1">
      <formula>AND($L248="○", TRIM($S248)="")</formula>
    </cfRule>
  </conditionalFormatting>
  <conditionalFormatting sqref="T248">
    <cfRule type="expression" dxfId="63" priority="64" stopIfTrue="1">
      <formula>AND($L248="○", TRIM($T248)="")</formula>
    </cfRule>
  </conditionalFormatting>
  <conditionalFormatting sqref="U248">
    <cfRule type="expression" dxfId="62" priority="63" stopIfTrue="1">
      <formula>AND($L248="○", TRIM($U248)="")</formula>
    </cfRule>
  </conditionalFormatting>
  <conditionalFormatting sqref="V248">
    <cfRule type="expression" dxfId="61" priority="62" stopIfTrue="1">
      <formula>AND($L248="○", TRIM($V248)="")</formula>
    </cfRule>
  </conditionalFormatting>
  <conditionalFormatting sqref="W248">
    <cfRule type="expression" dxfId="60" priority="61" stopIfTrue="1">
      <formula>AND($L248="○", TRIM($W248)="")</formula>
    </cfRule>
  </conditionalFormatting>
  <conditionalFormatting sqref="X248">
    <cfRule type="expression" dxfId="59" priority="60" stopIfTrue="1">
      <formula>AND($L248="○", TRIM($X248)="")</formula>
    </cfRule>
  </conditionalFormatting>
  <conditionalFormatting sqref="Y248">
    <cfRule type="expression" dxfId="58" priority="59" stopIfTrue="1">
      <formula>AND($L248="○", TRIM($Y248)="")</formula>
    </cfRule>
  </conditionalFormatting>
  <conditionalFormatting sqref="L249:M249">
    <cfRule type="expression" dxfId="57" priority="58" stopIfTrue="1">
      <formula>希望&lt;&gt;0</formula>
    </cfRule>
  </conditionalFormatting>
  <conditionalFormatting sqref="N249:O249">
    <cfRule type="expression" dxfId="56" priority="57" stopIfTrue="1">
      <formula>AND($L249="○", AND(N249&lt;&gt;"一般", N249&lt;&gt;"特定"))</formula>
    </cfRule>
  </conditionalFormatting>
  <conditionalFormatting sqref="P249">
    <cfRule type="expression" dxfId="55" priority="56" stopIfTrue="1">
      <formula>AND($L249="○", TRIM($P249)="")</formula>
    </cfRule>
  </conditionalFormatting>
  <conditionalFormatting sqref="Q249">
    <cfRule type="expression" dxfId="54" priority="55" stopIfTrue="1">
      <formula>AND($L249="○", TRIM($Q249)="")</formula>
    </cfRule>
  </conditionalFormatting>
  <conditionalFormatting sqref="R249">
    <cfRule type="expression" dxfId="53" priority="54" stopIfTrue="1">
      <formula>AND($L249="○", TRIM($R249)="")</formula>
    </cfRule>
  </conditionalFormatting>
  <conditionalFormatting sqref="S249">
    <cfRule type="expression" dxfId="52" priority="53" stopIfTrue="1">
      <formula>AND($L249="○", TRIM($S249)="")</formula>
    </cfRule>
  </conditionalFormatting>
  <conditionalFormatting sqref="T249">
    <cfRule type="expression" dxfId="51" priority="52" stopIfTrue="1">
      <formula>AND($L249="○", TRIM($T249)="")</formula>
    </cfRule>
  </conditionalFormatting>
  <conditionalFormatting sqref="U249">
    <cfRule type="expression" dxfId="50" priority="51" stopIfTrue="1">
      <formula>AND($L249="○", TRIM($U249)="")</formula>
    </cfRule>
  </conditionalFormatting>
  <conditionalFormatting sqref="V249">
    <cfRule type="expression" dxfId="49" priority="50" stopIfTrue="1">
      <formula>AND($L249="○", TRIM($V249)="")</formula>
    </cfRule>
  </conditionalFormatting>
  <conditionalFormatting sqref="W249">
    <cfRule type="expression" dxfId="48" priority="49" stopIfTrue="1">
      <formula>AND($L249="○", TRIM($W249)="")</formula>
    </cfRule>
  </conditionalFormatting>
  <conditionalFormatting sqref="X249">
    <cfRule type="expression" dxfId="47" priority="48" stopIfTrue="1">
      <formula>AND($L249="○", TRIM($X249)="")</formula>
    </cfRule>
  </conditionalFormatting>
  <conditionalFormatting sqref="Y249">
    <cfRule type="expression" dxfId="46" priority="47" stopIfTrue="1">
      <formula>AND($L249="○", TRIM($Y249)="")</formula>
    </cfRule>
  </conditionalFormatting>
  <conditionalFormatting sqref="L250:M250">
    <cfRule type="expression" dxfId="45" priority="46" stopIfTrue="1">
      <formula>希望&lt;&gt;0</formula>
    </cfRule>
  </conditionalFormatting>
  <conditionalFormatting sqref="N250:O250">
    <cfRule type="expression" dxfId="44" priority="45" stopIfTrue="1">
      <formula>AND($L250="○", AND(N250&lt;&gt;"一般", N250&lt;&gt;"特定"))</formula>
    </cfRule>
  </conditionalFormatting>
  <conditionalFormatting sqref="P250">
    <cfRule type="expression" dxfId="43" priority="44" stopIfTrue="1">
      <formula>AND($L250="○", TRIM($P250)="")</formula>
    </cfRule>
  </conditionalFormatting>
  <conditionalFormatting sqref="Q250">
    <cfRule type="expression" dxfId="42" priority="43" stopIfTrue="1">
      <formula>AND($L250="○", TRIM($Q250)="")</formula>
    </cfRule>
  </conditionalFormatting>
  <conditionalFormatting sqref="R250">
    <cfRule type="expression" dxfId="41" priority="42" stopIfTrue="1">
      <formula>AND($L250="○", TRIM($R250)="")</formula>
    </cfRule>
  </conditionalFormatting>
  <conditionalFormatting sqref="S250">
    <cfRule type="expression" dxfId="40" priority="41" stopIfTrue="1">
      <formula>AND($L250="○", TRIM($S250)="")</formula>
    </cfRule>
  </conditionalFormatting>
  <conditionalFormatting sqref="T250">
    <cfRule type="expression" dxfId="39" priority="40" stopIfTrue="1">
      <formula>AND($L250="○", TRIM($T250)="")</formula>
    </cfRule>
  </conditionalFormatting>
  <conditionalFormatting sqref="U250">
    <cfRule type="expression" dxfId="38" priority="39" stopIfTrue="1">
      <formula>AND($L250="○", TRIM($U250)="")</formula>
    </cfRule>
  </conditionalFormatting>
  <conditionalFormatting sqref="V250">
    <cfRule type="expression" dxfId="37" priority="38" stopIfTrue="1">
      <formula>AND($L250="○", TRIM($V250)="")</formula>
    </cfRule>
  </conditionalFormatting>
  <conditionalFormatting sqref="W250">
    <cfRule type="expression" dxfId="36" priority="37" stopIfTrue="1">
      <formula>AND($L250="○", TRIM($W250)="")</formula>
    </cfRule>
  </conditionalFormatting>
  <conditionalFormatting sqref="X250">
    <cfRule type="expression" dxfId="35" priority="36" stopIfTrue="1">
      <formula>AND($L250="○", TRIM($X250)="")</formula>
    </cfRule>
  </conditionalFormatting>
  <conditionalFormatting sqref="Y250">
    <cfRule type="expression" dxfId="34" priority="35" stopIfTrue="1">
      <formula>AND($L250="○", TRIM($Y250)="")</formula>
    </cfRule>
  </conditionalFormatting>
  <conditionalFormatting sqref="L251:M251">
    <cfRule type="expression" dxfId="33" priority="34" stopIfTrue="1">
      <formula>希望&lt;&gt;0</formula>
    </cfRule>
  </conditionalFormatting>
  <conditionalFormatting sqref="N251:O251">
    <cfRule type="expression" dxfId="32" priority="33" stopIfTrue="1">
      <formula>AND($L251="○", AND(N251&lt;&gt;"一般", N251&lt;&gt;"特定"))</formula>
    </cfRule>
  </conditionalFormatting>
  <conditionalFormatting sqref="P251">
    <cfRule type="expression" dxfId="31" priority="32" stopIfTrue="1">
      <formula>AND($L251="○", TRIM($P251)="")</formula>
    </cfRule>
  </conditionalFormatting>
  <conditionalFormatting sqref="Q251">
    <cfRule type="expression" dxfId="30" priority="31" stopIfTrue="1">
      <formula>AND($L251="○", TRIM($Q251)="")</formula>
    </cfRule>
  </conditionalFormatting>
  <conditionalFormatting sqref="R251">
    <cfRule type="expression" dxfId="29" priority="30" stopIfTrue="1">
      <formula>AND($L251="○", TRIM($R251)="")</formula>
    </cfRule>
  </conditionalFormatting>
  <conditionalFormatting sqref="S251">
    <cfRule type="expression" dxfId="28" priority="29" stopIfTrue="1">
      <formula>AND($L251="○", TRIM($S251)="")</formula>
    </cfRule>
  </conditionalFormatting>
  <conditionalFormatting sqref="T251">
    <cfRule type="expression" dxfId="27" priority="28" stopIfTrue="1">
      <formula>AND($L251="○", TRIM($T251)="")</formula>
    </cfRule>
  </conditionalFormatting>
  <conditionalFormatting sqref="U251">
    <cfRule type="expression" dxfId="26" priority="27" stopIfTrue="1">
      <formula>AND($L251="○", TRIM($U251)="")</formula>
    </cfRule>
  </conditionalFormatting>
  <conditionalFormatting sqref="V251">
    <cfRule type="expression" dxfId="25" priority="26" stopIfTrue="1">
      <formula>AND($L251="○", TRIM($V251)="")</formula>
    </cfRule>
  </conditionalFormatting>
  <conditionalFormatting sqref="W251">
    <cfRule type="expression" dxfId="24" priority="25" stopIfTrue="1">
      <formula>AND($L251="○", TRIM($W251)="")</formula>
    </cfRule>
  </conditionalFormatting>
  <conditionalFormatting sqref="X251">
    <cfRule type="expression" dxfId="23" priority="24" stopIfTrue="1">
      <formula>AND($L251="○", TRIM($X251)="")</formula>
    </cfRule>
  </conditionalFormatting>
  <conditionalFormatting sqref="Y251">
    <cfRule type="expression" dxfId="22" priority="23" stopIfTrue="1">
      <formula>AND($L251="○", TRIM($Y251)="")</formula>
    </cfRule>
  </conditionalFormatting>
  <conditionalFormatting sqref="L252:M252">
    <cfRule type="expression" dxfId="21" priority="22" stopIfTrue="1">
      <formula>希望&lt;&gt;0</formula>
    </cfRule>
  </conditionalFormatting>
  <conditionalFormatting sqref="N252:O252">
    <cfRule type="expression" dxfId="20" priority="21" stopIfTrue="1">
      <formula>AND($L252="○", AND(N252&lt;&gt;"一般", N252&lt;&gt;"特定"))</formula>
    </cfRule>
  </conditionalFormatting>
  <conditionalFormatting sqref="P252">
    <cfRule type="expression" dxfId="19" priority="20" stopIfTrue="1">
      <formula>AND($L252="○", TRIM($P252)="")</formula>
    </cfRule>
  </conditionalFormatting>
  <conditionalFormatting sqref="Q252">
    <cfRule type="expression" dxfId="18" priority="19" stopIfTrue="1">
      <formula>AND($L252="○", TRIM($Q252)="")</formula>
    </cfRule>
  </conditionalFormatting>
  <conditionalFormatting sqref="R252">
    <cfRule type="expression" dxfId="17" priority="18" stopIfTrue="1">
      <formula>AND($L252="○", TRIM($R252)="")</formula>
    </cfRule>
  </conditionalFormatting>
  <conditionalFormatting sqref="S252">
    <cfRule type="expression" dxfId="16" priority="17" stopIfTrue="1">
      <formula>AND($L252="○", TRIM($S252)="")</formula>
    </cfRule>
  </conditionalFormatting>
  <conditionalFormatting sqref="T252">
    <cfRule type="expression" dxfId="15" priority="16" stopIfTrue="1">
      <formula>AND($L252="○", TRIM($T252)="")</formula>
    </cfRule>
  </conditionalFormatting>
  <conditionalFormatting sqref="U252">
    <cfRule type="expression" dxfId="14" priority="15" stopIfTrue="1">
      <formula>AND($L252="○", TRIM($U252)="")</formula>
    </cfRule>
  </conditionalFormatting>
  <conditionalFormatting sqref="V252">
    <cfRule type="expression" dxfId="13" priority="14" stopIfTrue="1">
      <formula>AND($L252="○", TRIM($V252)="")</formula>
    </cfRule>
  </conditionalFormatting>
  <conditionalFormatting sqref="W252">
    <cfRule type="expression" dxfId="12" priority="13" stopIfTrue="1">
      <formula>AND($L252="○", TRIM($W252)="")</formula>
    </cfRule>
  </conditionalFormatting>
  <conditionalFormatting sqref="X252">
    <cfRule type="expression" dxfId="11" priority="12" stopIfTrue="1">
      <formula>AND($L252="○", TRIM($X252)="")</formula>
    </cfRule>
  </conditionalFormatting>
  <conditionalFormatting sqref="Y252">
    <cfRule type="expression" dxfId="10" priority="11" stopIfTrue="1">
      <formula>AND($L252="○", TRIM($Y252)="")</formula>
    </cfRule>
  </conditionalFormatting>
  <conditionalFormatting sqref="L253:M253">
    <cfRule type="expression" dxfId="9" priority="10" stopIfTrue="1">
      <formula>希望&lt;&gt;0</formula>
    </cfRule>
  </conditionalFormatting>
  <conditionalFormatting sqref="Q253">
    <cfRule type="expression" dxfId="8" priority="9" stopIfTrue="1">
      <formula>AND($L253="○", TRIM($Q253)="")</formula>
    </cfRule>
  </conditionalFormatting>
  <conditionalFormatting sqref="R253">
    <cfRule type="expression" dxfId="7" priority="8" stopIfTrue="1">
      <formula>AND($L253="○", TRIM($R253)="")</formula>
    </cfRule>
  </conditionalFormatting>
  <conditionalFormatting sqref="S253">
    <cfRule type="expression" dxfId="6" priority="7" stopIfTrue="1">
      <formula>AND($L253="○", TRIM($S253)="")</formula>
    </cfRule>
  </conditionalFormatting>
  <conditionalFormatting sqref="T253">
    <cfRule type="expression" dxfId="5" priority="6" stopIfTrue="1">
      <formula>AND($L253="○", TRIM($T253)="")</formula>
    </cfRule>
  </conditionalFormatting>
  <conditionalFormatting sqref="U253">
    <cfRule type="expression" dxfId="4" priority="5" stopIfTrue="1">
      <formula>AND($L253="○", TRIM($U253)="")</formula>
    </cfRule>
  </conditionalFormatting>
  <conditionalFormatting sqref="V253">
    <cfRule type="expression" dxfId="3" priority="4" stopIfTrue="1">
      <formula>AND($L253="○", TRIM($V253)="")</formula>
    </cfRule>
  </conditionalFormatting>
  <conditionalFormatting sqref="W253">
    <cfRule type="expression" dxfId="2" priority="3" stopIfTrue="1">
      <formula>AND($L253="○", TRIM($W253)="")</formula>
    </cfRule>
  </conditionalFormatting>
  <conditionalFormatting sqref="X253">
    <cfRule type="expression" dxfId="1" priority="2" stopIfTrue="1">
      <formula>AND($L253="○", TRIM($X253)="")</formula>
    </cfRule>
  </conditionalFormatting>
  <conditionalFormatting sqref="Y253">
    <cfRule type="expression" dxfId="0" priority="1" stopIfTrue="1">
      <formula>AND($L253="○", TRIM($Y253)="")</formula>
    </cfRule>
  </conditionalFormatting>
  <dataValidations count="458">
    <dataValidation type="whole" imeMode="halfAlpha" allowBlank="1" showInputMessage="1" showErrorMessage="1" error="7桁の数字を入力してください" sqref="I20:M20" xr:uid="{E060C828-4AE6-4074-B5A9-6ED253D71704}">
      <formula1>0</formula1>
      <formula2>9999999</formula2>
    </dataValidation>
    <dataValidation errorStyle="warning" imeMode="hiragana" allowBlank="1" showInputMessage="1" showErrorMessage="1" sqref="I22:Y22" xr:uid="{5F43F02B-97E7-453E-B521-D09704DFF1DD}"/>
    <dataValidation errorStyle="warning" imeMode="fullKatakana" allowBlank="1" showInputMessage="1" showErrorMessage="1" sqref="I24:Y24" xr:uid="{F2D64D41-3534-4135-9C26-E8F567EACE7A}"/>
    <dataValidation errorStyle="warning" imeMode="hiragana" allowBlank="1" showInputMessage="1" showErrorMessage="1" sqref="I26:Y26" xr:uid="{B391A812-086A-460E-A903-642BA2B35EAD}"/>
    <dataValidation errorStyle="warning" imeMode="hiragana" allowBlank="1" showInputMessage="1" showErrorMessage="1" sqref="I28:Y28" xr:uid="{1B46372B-871B-45EE-B1CC-C8EF798733E2}"/>
    <dataValidation errorStyle="warning" imeMode="fullKatakana" allowBlank="1" showInputMessage="1" showErrorMessage="1" sqref="I30:Y30" xr:uid="{7828BC81-214B-46E3-8053-851B6FB46165}"/>
    <dataValidation errorStyle="warning" imeMode="hiragana" allowBlank="1" showInputMessage="1" showErrorMessage="1" sqref="I32:Y32" xr:uid="{274D7CA0-7E7F-4D97-A8C4-CC558CBF1311}"/>
    <dataValidation errorStyle="warning" imeMode="halfAlpha" allowBlank="1" showInputMessage="1" showErrorMessage="1" sqref="I34:M34" xr:uid="{3ABD67CF-D2A2-45D6-B998-036965B5BDD4}"/>
    <dataValidation errorStyle="warning" imeMode="halfAlpha" allowBlank="1" showInputMessage="1" showErrorMessage="1" sqref="P34" xr:uid="{C022BC01-A19C-40E4-A5AD-410C2B250EF9}"/>
    <dataValidation errorStyle="warning" imeMode="halfAlpha" allowBlank="1" showInputMessage="1" showErrorMessage="1" sqref="I36:M36" xr:uid="{BE2D5966-B6B3-4D1D-8245-A823E2A7222B}"/>
    <dataValidation errorStyle="warning" imeMode="halfAlpha" allowBlank="1" showInputMessage="1" showErrorMessage="1" sqref="I38:Y38" xr:uid="{33EF321C-FCF6-49AF-9D05-EA12F2A05E03}"/>
    <dataValidation type="list" imeMode="halfAlpha" allowBlank="1" showInputMessage="1" showErrorMessage="1" error="リストから選択してください" sqref="I40:M40" xr:uid="{2BFBC0C9-6AD6-4D6E-A36E-C49CA94465B1}">
      <formula1>"一致する,一致しない"</formula1>
    </dataValidation>
    <dataValidation type="list" imeMode="halfAlpha" allowBlank="1" showInputMessage="1" showErrorMessage="1" error="リストから選択してください" sqref="I63:M63" xr:uid="{07BBE669-D7E6-47FB-B270-270D01796529}">
      <formula1>"しない,する"</formula1>
    </dataValidation>
    <dataValidation type="whole" imeMode="halfAlpha" allowBlank="1" showInputMessage="1" showErrorMessage="1" error="7桁の数字を入力してください" sqref="I69:M69" xr:uid="{E0AFC658-1638-4719-9B4A-7C280B27E90B}">
      <formula1>0</formula1>
      <formula2>9999999</formula2>
    </dataValidation>
    <dataValidation errorStyle="warning" imeMode="hiragana" allowBlank="1" showInputMessage="1" showErrorMessage="1" sqref="I71:Y71" xr:uid="{718B0078-8D95-4252-9538-0745A3009909}"/>
    <dataValidation errorStyle="warning" imeMode="fullKatakana" allowBlank="1" showInputMessage="1" showErrorMessage="1" sqref="I73:Y73" xr:uid="{D6461DC6-48EB-4B1B-A701-A07E93D13C53}"/>
    <dataValidation errorStyle="warning" imeMode="hiragana" allowBlank="1" showInputMessage="1" showErrorMessage="1" sqref="I75:Y75" xr:uid="{86F06536-0552-4C35-8361-6A111937D6A2}"/>
    <dataValidation errorStyle="warning" imeMode="hiragana" allowBlank="1" showInputMessage="1" showErrorMessage="1" sqref="I77:Y77" xr:uid="{E3CF25CA-69C5-4773-BE60-D4A057C60C83}"/>
    <dataValidation errorStyle="warning" imeMode="fullKatakana" allowBlank="1" showInputMessage="1" showErrorMessage="1" sqref="I79:Y79" xr:uid="{F35499AA-69F6-4ABD-BDB9-3017973804F9}"/>
    <dataValidation errorStyle="warning" imeMode="hiragana" allowBlank="1" showInputMessage="1" showErrorMessage="1" sqref="I81:Y81" xr:uid="{159B97F7-625F-4B5C-90B8-850E8A8C7B1A}"/>
    <dataValidation errorStyle="warning" imeMode="halfAlpha" allowBlank="1" showInputMessage="1" showErrorMessage="1" sqref="I83:M83" xr:uid="{CCB9335E-CECF-451A-869A-629152C97F7E}"/>
    <dataValidation errorStyle="warning" imeMode="halfAlpha" allowBlank="1" showInputMessage="1" showErrorMessage="1" sqref="P83" xr:uid="{FA7AE8EB-F945-471F-9932-7423E6827B81}"/>
    <dataValidation errorStyle="warning" imeMode="halfAlpha" allowBlank="1" showInputMessage="1" showErrorMessage="1" sqref="I85:M85" xr:uid="{A7B7CF52-8AF9-4279-89CB-5C013056EF6A}"/>
    <dataValidation errorStyle="warning" imeMode="halfAlpha" allowBlank="1" showInputMessage="1" showErrorMessage="1" sqref="I87:Y87" xr:uid="{BEBCE555-9890-4B4D-A0FC-465663AFD5CB}"/>
    <dataValidation errorStyle="warning" imeMode="hiragana" allowBlank="1" showInputMessage="1" showErrorMessage="1" sqref="I112:Y112" xr:uid="{CF537E61-5372-49B8-82FC-A50F6129BC28}"/>
    <dataValidation errorStyle="warning" imeMode="fullKatakana" allowBlank="1" showInputMessage="1" showErrorMessage="1" sqref="I114:Y114" xr:uid="{82ECA83F-E940-49B4-BF9B-8010908931C2}"/>
    <dataValidation errorStyle="warning" imeMode="hiragana" allowBlank="1" showInputMessage="1" showErrorMessage="1" sqref="I116:Y116" xr:uid="{C4B5EBCD-AB44-4838-88E0-82FC4D45455B}"/>
    <dataValidation type="whole" imeMode="halfAlpha" allowBlank="1" showInputMessage="1" showErrorMessage="1" error="7桁の数字を入力してください" sqref="I118:M118" xr:uid="{F34D8215-C47F-4616-B437-B8A50F87288D}">
      <formula1>0</formula1>
      <formula2>9999999</formula2>
    </dataValidation>
    <dataValidation errorStyle="warning" imeMode="hiragana" allowBlank="1" showInputMessage="1" showErrorMessage="1" sqref="I120:Y120" xr:uid="{C8CD894A-6813-4BC6-8099-E8A15252375A}"/>
    <dataValidation errorStyle="warning" imeMode="halfAlpha" allowBlank="1" showInputMessage="1" showErrorMessage="1" sqref="I122:M122" xr:uid="{56929F09-BD25-41D8-8C52-56770357F081}"/>
    <dataValidation errorStyle="warning" imeMode="halfAlpha" allowBlank="1" showInputMessage="1" showErrorMessage="1" sqref="P122" xr:uid="{7F8892B1-EF42-44F7-94F6-322C6EF054AC}"/>
    <dataValidation errorStyle="warning" imeMode="halfAlpha" allowBlank="1" showInputMessage="1" showErrorMessage="1" sqref="I124:M124" xr:uid="{557FEFF7-4845-4CDB-8AF9-C13A2B321863}"/>
    <dataValidation errorStyle="warning" imeMode="halfAlpha" allowBlank="1" showInputMessage="1" showErrorMessage="1" sqref="I126:Y126" xr:uid="{3C63E741-9EC0-44E0-83C6-6484BFB77F5E}"/>
    <dataValidation type="list" imeMode="halfAlpha" allowBlank="1" showInputMessage="1" showErrorMessage="1" error="リストから選択してください" sqref="I153:M153" xr:uid="{DD5764A4-8457-4A35-B093-05296535FA45}">
      <formula1>"しない,する"</formula1>
    </dataValidation>
    <dataValidation errorStyle="warning" imeMode="fullKatakana" allowBlank="1" showInputMessage="1" showErrorMessage="1" sqref="I155:Y155" xr:uid="{BB47B1B5-0207-4A92-896A-4677EA436B34}"/>
    <dataValidation errorStyle="warning" imeMode="hiragana" allowBlank="1" showInputMessage="1" showErrorMessage="1" sqref="I157:Y157" xr:uid="{21443B1B-F2BE-4D89-8024-D5E4B4DE3111}"/>
    <dataValidation errorStyle="warning" imeMode="halfAlpha" allowBlank="1" showInputMessage="1" showErrorMessage="1" sqref="I159:M159" xr:uid="{0F63CE4E-87D6-47C3-98EF-5CB13083673E}"/>
    <dataValidation type="whole" imeMode="halfAlpha" allowBlank="1" showInputMessage="1" showErrorMessage="1" error="7桁の数字を入力してください" sqref="I161:M161" xr:uid="{F7609A98-F85D-4F00-9EF1-48A4EEED07AF}">
      <formula1>0</formula1>
      <formula2>9999999</formula2>
    </dataValidation>
    <dataValidation errorStyle="warning" imeMode="hiragana" allowBlank="1" showInputMessage="1" showErrorMessage="1" sqref="I163:Y163" xr:uid="{C4E3B3A0-AAFB-4606-80E3-76D6452EBBE7}"/>
    <dataValidation errorStyle="warning" imeMode="halfAlpha" allowBlank="1" showInputMessage="1" showErrorMessage="1" sqref="I165:M165" xr:uid="{1B31F275-6183-4BCF-B2D5-33FEF9669CC2}"/>
    <dataValidation errorStyle="warning" imeMode="halfAlpha" allowBlank="1" showInputMessage="1" showErrorMessage="1" sqref="I167:M167" xr:uid="{0D741E66-876A-472B-8F9C-96EFB0E49937}"/>
    <dataValidation errorStyle="warning" imeMode="halfAlpha" allowBlank="1" showInputMessage="1" showErrorMessage="1" sqref="I169:Y169" xr:uid="{1907658D-2898-4214-96B8-978D36CFB5B7}"/>
    <dataValidation type="date" imeMode="halfAlpha" allowBlank="1" showInputMessage="1" showErrorMessage="1" error="有効な日付を入力してください" sqref="I176:M176" xr:uid="{A2A7F085-2405-48DB-B0E7-30D4DCCC9E53}">
      <formula1>92</formula1>
      <formula2>73415</formula2>
    </dataValidation>
    <dataValidation errorStyle="warning" imeMode="hiragana" allowBlank="1" showInputMessage="1" showErrorMessage="1" sqref="I178:M178" xr:uid="{9199BE1C-1F05-46F3-8D1D-31984AB703AB}"/>
    <dataValidation type="list" imeMode="halfAlpha" allowBlank="1" showInputMessage="1" showErrorMessage="1" error="リストから選択してください" sqref="K183:M183" xr:uid="{0E686F51-72FF-455C-A711-3DA3312D8670}">
      <formula1>"○,　"</formula1>
    </dataValidation>
    <dataValidation type="list" imeMode="halfAlpha" allowBlank="1" showInputMessage="1" showErrorMessage="1" error="リストから選択してください" sqref="K184:M184" xr:uid="{5B9E2780-F9BF-491C-AAC9-62F7DD7A394A}">
      <formula1>"○,　"</formula1>
    </dataValidation>
    <dataValidation errorStyle="warning" imeMode="hiragana" allowBlank="1" showInputMessage="1" showErrorMessage="1" sqref="N184:V184" xr:uid="{66C9CD48-C333-4775-B7E5-A07242B7E23F}"/>
    <dataValidation type="list" imeMode="halfAlpha" allowBlank="1" showInputMessage="1" showErrorMessage="1" error="リストから選択してください" sqref="K185:M185" xr:uid="{73AA8548-9459-4370-8B2C-721B33A4CF12}">
      <formula1>"○,　"</formula1>
    </dataValidation>
    <dataValidation errorStyle="warning" imeMode="hiragana" allowBlank="1" showInputMessage="1" showErrorMessage="1" sqref="N185:V185" xr:uid="{0DED4B86-64C9-4D9E-BA4C-A949CC910D23}"/>
    <dataValidation type="list" imeMode="halfAlpha" allowBlank="1" showInputMessage="1" showErrorMessage="1" error="リストから選択してください" sqref="K186:M187" xr:uid="{9E7F5376-6F63-4AE0-B8A6-FE5DB6807672}">
      <formula1>"○,　"</formula1>
    </dataValidation>
    <dataValidation errorStyle="warning" imeMode="hiragana" allowBlank="1" showInputMessage="1" showErrorMessage="1" sqref="N186:V186" xr:uid="{65829B2E-63C8-4634-B940-DE64F358362C}"/>
    <dataValidation type="whole" imeMode="halfAlpha" allowBlank="1" showInputMessage="1" showErrorMessage="1" error="有効な数字を入力してください" sqref="W186:X186" xr:uid="{D32D8FA3-3324-4A73-99C1-DC61EA07335A}">
      <formula1>0</formula1>
      <formula2>100</formula2>
    </dataValidation>
    <dataValidation errorStyle="warning" imeMode="hiragana" allowBlank="1" showInputMessage="1" showErrorMessage="1" sqref="N187:V187" xr:uid="{27F73D18-3012-4A56-9322-2300CE0E5CC9}"/>
    <dataValidation type="whole" imeMode="halfAlpha" allowBlank="1" showInputMessage="1" showErrorMessage="1" error="有効な数字を入力してください" sqref="W187:X187" xr:uid="{9DF2D83D-135B-48EA-9944-EF9C2E1FDF94}">
      <formula1>0</formula1>
      <formula2>100</formula2>
    </dataValidation>
    <dataValidation type="whole" imeMode="halfAlpha" allowBlank="1" showInputMessage="1" showErrorMessage="1" error="有効な数字を入力してください" sqref="I189:M189" xr:uid="{00FA68C6-92B9-4B47-BAF8-8821F961B6E2}">
      <formula1>0</formula1>
      <formula2>9999999999</formula2>
    </dataValidation>
    <dataValidation type="whole" imeMode="halfAlpha" allowBlank="1" showInputMessage="1" showErrorMessage="1" error="有効な数字を入力してください" sqref="I191:M191" xr:uid="{D5AC9495-0C72-4008-8A6B-04FA7BC4E897}">
      <formula1>0</formula1>
      <formula2>9999999999</formula2>
    </dataValidation>
    <dataValidation type="whole" imeMode="halfAlpha" allowBlank="1" showInputMessage="1" showErrorMessage="1" error="有効な数字を入力してください" sqref="O191:Q191" xr:uid="{46FA2BE1-E266-47CF-B45C-17FFB5E240EE}">
      <formula1>0</formula1>
      <formula2>9999999999</formula2>
    </dataValidation>
    <dataValidation type="date" imeMode="halfAlpha" allowBlank="1" showInputMessage="1" showErrorMessage="1" error="有効な日付を入力してください" sqref="I193:M193" xr:uid="{9257A843-AE62-43E6-B2B7-D551B92CDD95}">
      <formula1>92</formula1>
      <formula2>73415</formula2>
    </dataValidation>
    <dataValidation type="whole" imeMode="halfAlpha" allowBlank="1" showInputMessage="1" showErrorMessage="1" error="有効な数字を入力してください" sqref="I196:M196" xr:uid="{F4281071-2893-4661-A7D5-10A98F9E1425}">
      <formula1>0</formula1>
      <formula2>9999999999</formula2>
    </dataValidation>
    <dataValidation type="whole" imeMode="halfAlpha" allowBlank="1" showInputMessage="1" showErrorMessage="1" error="有効な数字を入力してください" sqref="I197:M197" xr:uid="{36B4485A-9B79-4D90-BDA7-C0D0A4DC51F2}">
      <formula1>0</formula1>
      <formula2>9999999999</formula2>
    </dataValidation>
    <dataValidation type="whole" imeMode="halfAlpha" allowBlank="1" showInputMessage="1" showErrorMessage="1" error="有効な数字を入力してください" sqref="I198:M198" xr:uid="{825D4A4A-1D66-4597-BC2D-63EAA39F01DD}">
      <formula1>0</formula1>
      <formula2>9999999999</formula2>
    </dataValidation>
    <dataValidation type="whole" imeMode="halfAlpha" allowBlank="1" showInputMessage="1" showErrorMessage="1" error="有効な数字を入力してください" sqref="I200:M200" xr:uid="{09612257-0252-4524-AB14-BBE6B664B1C8}">
      <formula1>0</formula1>
      <formula2>9999999999</formula2>
    </dataValidation>
    <dataValidation type="list" imeMode="halfAlpha" allowBlank="1" showInputMessage="1" showErrorMessage="1" error="リストから選択してください" sqref="I202:M202" xr:uid="{4C5105D3-3E28-42FD-9B2B-3B6C15DE1144}">
      <formula1>"該当する,該当しない,　"</formula1>
    </dataValidation>
    <dataValidation type="list" imeMode="halfAlpha" allowBlank="1" showInputMessage="1" showErrorMessage="1" error="リストから選択してください" sqref="I210:M210" xr:uid="{7140928F-A76A-49BC-98B2-9152560A47A8}">
      <formula1>許可コード</formula1>
    </dataValidation>
    <dataValidation errorStyle="warning" imeMode="halfAlpha" allowBlank="1" showInputMessage="1" showErrorMessage="1" sqref="P210" xr:uid="{1659231C-329F-4608-993C-163FE6BEB81C}"/>
    <dataValidation type="date" imeMode="halfAlpha" allowBlank="1" showInputMessage="1" showErrorMessage="1" error="有効な日付を入力してください" sqref="I212:M212" xr:uid="{9FD4A50F-EE2F-41D0-8254-C68710CF6483}">
      <formula1>92</formula1>
      <formula2>73415</formula2>
    </dataValidation>
    <dataValidation type="date" imeMode="halfAlpha" allowBlank="1" showInputMessage="1" showErrorMessage="1" error="有効な日付を入力してください" sqref="I214:M214" xr:uid="{F236B7C7-3E5F-4DC3-A676-A9E7474F96B1}">
      <formula1>92</formula1>
      <formula2>73415</formula2>
    </dataValidation>
    <dataValidation type="date" imeMode="halfAlpha" allowBlank="1" showInputMessage="1" showErrorMessage="1" error="有効な日付を入力してください" sqref="I216:M216" xr:uid="{B501A1B3-9E42-4E48-82A5-C0DB49CAEC5B}">
      <formula1>92</formula1>
      <formula2>73415</formula2>
    </dataValidation>
    <dataValidation errorStyle="warning" imeMode="halfAlpha" allowBlank="1" showInputMessage="1" showErrorMessage="1" sqref="I218:M218" xr:uid="{4732E35E-B1A0-487A-8D6E-B01483B16743}"/>
    <dataValidation type="list" imeMode="halfAlpha" allowBlank="1" showInputMessage="1" showErrorMessage="1" error="リストから選択してください" sqref="L224:M224" xr:uid="{1A4C12D1-FB69-45EB-A11D-9B899B077395}">
      <formula1>"○,　"</formula1>
    </dataValidation>
    <dataValidation type="list" imeMode="halfAlpha" allowBlank="1" showInputMessage="1" showErrorMessage="1" error="リストから選択してください" sqref="N224:O224" xr:uid="{63937C8D-9E8D-403E-984B-23DC05D1646D}">
      <formula1>"一般,特定,　"</formula1>
    </dataValidation>
    <dataValidation type="whole" imeMode="halfAlpha" allowBlank="1" showInputMessage="1" showErrorMessage="1" error="有効な数字を入力してください" sqref="P224" xr:uid="{F947DE87-002A-4E66-A081-1A2504792DD7}">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Q224" xr:uid="{36A7E77E-82E1-4E75-AFF6-9279FFC643EA}">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R224" xr:uid="{4ACF83EF-691E-41BF-9107-F5318ED427D1}">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S224" xr:uid="{D89E2964-7F32-4918-B9D8-9667032A4B13}">
      <formula1>-9999999999</formula1>
      <formula2>9999999999</formula2>
    </dataValidation>
    <dataValidation type="whole" imeMode="halfAlpha" allowBlank="1" showInputMessage="1" showErrorMessage="1" error="有効な数字を入力してください" sqref="T224" xr:uid="{3BE725F6-1B78-4DC1-9490-8BE757975F20}">
      <formula1>0</formula1>
      <formula2>9999999999</formula2>
    </dataValidation>
    <dataValidation type="whole" imeMode="halfAlpha" allowBlank="1" showInputMessage="1" showErrorMessage="1" error="有効な数字を入力してください" sqref="U224" xr:uid="{CFF3160B-7725-49C5-B24D-8D407DA4753A}">
      <formula1>0</formula1>
      <formula2>9999999999</formula2>
    </dataValidation>
    <dataValidation type="whole" imeMode="halfAlpha" allowBlank="1" showInputMessage="1" showErrorMessage="1" error="有効な数字を入力してください" sqref="V224" xr:uid="{30EAE8FF-C468-46BE-B64B-5693A7323B57}">
      <formula1>0</formula1>
      <formula2>9999999999</formula2>
    </dataValidation>
    <dataValidation type="whole" imeMode="halfAlpha" allowBlank="1" showInputMessage="1" showErrorMessage="1" error="有効な数字を入力してください" sqref="W224" xr:uid="{F64C7A16-A246-4549-A7E4-AF2F267B933E}">
      <formula1>0</formula1>
      <formula2>9999999999</formula2>
    </dataValidation>
    <dataValidation type="whole" imeMode="halfAlpha" allowBlank="1" showInputMessage="1" showErrorMessage="1" error="有効な数字を入力してください" sqref="X224" xr:uid="{70C6AFD9-150E-474D-8593-5A3CE434C4B8}">
      <formula1>0</formula1>
      <formula2>9999999999</formula2>
    </dataValidation>
    <dataValidation type="whole" imeMode="halfAlpha" allowBlank="1" showInputMessage="1" showErrorMessage="1" error="有効な数字を入力してください" sqref="Y224" xr:uid="{9AEFD881-6677-47F0-8BB1-F4D191318FE2}">
      <formula1>0</formula1>
      <formula2>9999999999</formula2>
    </dataValidation>
    <dataValidation type="list" imeMode="halfAlpha" allowBlank="1" showInputMessage="1" showErrorMessage="1" error="リストから選択してください" sqref="L225:M225" xr:uid="{C07D93E2-BF54-47C6-997C-47108F2F7B7B}">
      <formula1>"○,　"</formula1>
    </dataValidation>
    <dataValidation type="list" imeMode="halfAlpha" allowBlank="1" showInputMessage="1" showErrorMessage="1" error="リストから選択してください" sqref="N225:O225" xr:uid="{1C9DFE8F-F8E8-4889-BB2D-D63A3501AC04}">
      <formula1>"一般,特定,　"</formula1>
    </dataValidation>
    <dataValidation type="whole" imeMode="halfAlpha" allowBlank="1" showInputMessage="1" showErrorMessage="1" error="有効な数字を入力してください" sqref="P225" xr:uid="{27FA8B61-124C-44D3-BC08-100EDCD2A368}">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Q225" xr:uid="{771585B2-9B7C-45FD-B48E-DEA52A43BC26}">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R225" xr:uid="{B024D651-2FBE-4879-AE7A-777848213A41}">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S225" xr:uid="{5D6B699C-EC91-4535-A63F-E3446E8A9CFC}">
      <formula1>-9999999999</formula1>
      <formula2>9999999999</formula2>
    </dataValidation>
    <dataValidation type="whole" imeMode="halfAlpha" allowBlank="1" showInputMessage="1" showErrorMessage="1" error="有効な数字を入力してください" sqref="T225" xr:uid="{A890AE2A-7F2B-4017-9BE1-E4C930B9A86C}">
      <formula1>0</formula1>
      <formula2>9999999999</formula2>
    </dataValidation>
    <dataValidation type="whole" imeMode="halfAlpha" allowBlank="1" showInputMessage="1" showErrorMessage="1" error="有効な数字を入力してください" sqref="U225" xr:uid="{23A4CFEF-1D67-41F8-9112-CC46D03E1D04}">
      <formula1>0</formula1>
      <formula2>9999999999</formula2>
    </dataValidation>
    <dataValidation type="whole" imeMode="halfAlpha" allowBlank="1" showInputMessage="1" showErrorMessage="1" error="有効な数字を入力してください" sqref="V225" xr:uid="{109D6FEF-1333-44FA-BFB2-33AFB3C336EF}">
      <formula1>0</formula1>
      <formula2>9999999999</formula2>
    </dataValidation>
    <dataValidation type="whole" imeMode="halfAlpha" allowBlank="1" showInputMessage="1" showErrorMessage="1" error="有効な数字を入力してください" sqref="W225" xr:uid="{C1DCF67A-30AD-4677-8670-292889C13C67}">
      <formula1>0</formula1>
      <formula2>9999999999</formula2>
    </dataValidation>
    <dataValidation type="whole" imeMode="halfAlpha" allowBlank="1" showInputMessage="1" showErrorMessage="1" error="有効な数字を入力してください" sqref="X225" xr:uid="{78F1CFCB-F746-4626-A93B-004DCF845161}">
      <formula1>0</formula1>
      <formula2>9999999999</formula2>
    </dataValidation>
    <dataValidation type="whole" imeMode="halfAlpha" allowBlank="1" showInputMessage="1" showErrorMessage="1" error="有効な数字を入力してください" sqref="Y225" xr:uid="{2AB3AC0C-93CB-4901-9695-D8B8165D1AAD}">
      <formula1>0</formula1>
      <formula2>9999999999</formula2>
    </dataValidation>
    <dataValidation type="list" imeMode="halfAlpha" allowBlank="1" showInputMessage="1" showErrorMessage="1" error="リストから選択してください" sqref="L226:M226" xr:uid="{1E01C414-4824-48F1-9A3C-244531E2BE40}">
      <formula1>"○,　"</formula1>
    </dataValidation>
    <dataValidation type="list" imeMode="halfAlpha" allowBlank="1" showInputMessage="1" showErrorMessage="1" error="リストから選択してください" sqref="N226:O226" xr:uid="{5B019998-543F-45C9-A0D6-E89C192DE0C0}">
      <formula1>"一般,特定,　"</formula1>
    </dataValidation>
    <dataValidation type="whole" imeMode="halfAlpha" allowBlank="1" showInputMessage="1" showErrorMessage="1" error="有効な数字を入力してください" sqref="P226" xr:uid="{B2D07F91-E962-42C1-B80B-F648C45D1703}">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Q226" xr:uid="{84C5922D-7406-4F4D-A71E-6EA322BDA97B}">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R226" xr:uid="{9FEDECC3-E3B4-4FDA-8288-53EAC852C2C7}">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S226" xr:uid="{B4451759-8BC5-4DA0-93B2-488C05DBB4B7}">
      <formula1>-9999999999</formula1>
      <formula2>9999999999</formula2>
    </dataValidation>
    <dataValidation type="whole" imeMode="halfAlpha" allowBlank="1" showInputMessage="1" showErrorMessage="1" error="有効な数字を入力してください" sqref="T226" xr:uid="{86CF8528-5842-4918-AFF9-DFC7BE8BEF55}">
      <formula1>0</formula1>
      <formula2>9999999999</formula2>
    </dataValidation>
    <dataValidation type="whole" imeMode="halfAlpha" allowBlank="1" showInputMessage="1" showErrorMessage="1" error="有効な数字を入力してください" sqref="U226" xr:uid="{E7F851E2-4753-46E8-9EC0-203B7AF83391}">
      <formula1>0</formula1>
      <formula2>9999999999</formula2>
    </dataValidation>
    <dataValidation type="whole" imeMode="halfAlpha" allowBlank="1" showInputMessage="1" showErrorMessage="1" error="有効な数字を入力してください" sqref="V226" xr:uid="{09295E46-2CFA-464D-9396-A1A67479BC6B}">
      <formula1>0</formula1>
      <formula2>9999999999</formula2>
    </dataValidation>
    <dataValidation type="whole" imeMode="halfAlpha" allowBlank="1" showInputMessage="1" showErrorMessage="1" error="有効な数字を入力してください" sqref="W226" xr:uid="{8EB11FB4-CEB8-4FF8-958A-707C5AE48B36}">
      <formula1>0</formula1>
      <formula2>9999999999</formula2>
    </dataValidation>
    <dataValidation type="whole" imeMode="halfAlpha" allowBlank="1" showInputMessage="1" showErrorMessage="1" error="有効な数字を入力してください" sqref="X226" xr:uid="{B5C52237-325B-44E5-85E4-20F6CC429CC0}">
      <formula1>0</formula1>
      <formula2>9999999999</formula2>
    </dataValidation>
    <dataValidation type="whole" imeMode="halfAlpha" allowBlank="1" showInputMessage="1" showErrorMessage="1" error="有効な数字を入力してください" sqref="Y226" xr:uid="{48C47306-0E61-4F08-A3C5-D9D7333E58CE}">
      <formula1>0</formula1>
      <formula2>9999999999</formula2>
    </dataValidation>
    <dataValidation type="list" imeMode="halfAlpha" allowBlank="1" showInputMessage="1" showErrorMessage="1" error="リストから選択してください" sqref="L227:M227" xr:uid="{3FF65A9C-F4D7-45D7-9D59-5954AE243801}">
      <formula1>"○,　"</formula1>
    </dataValidation>
    <dataValidation type="list" imeMode="halfAlpha" allowBlank="1" showInputMessage="1" showErrorMessage="1" error="リストから選択してください" sqref="N227:O227" xr:uid="{B22123F2-1CBB-4F89-B94B-162CDE0C2A71}">
      <formula1>"一般,特定,　"</formula1>
    </dataValidation>
    <dataValidation type="whole" imeMode="halfAlpha" allowBlank="1" showInputMessage="1" showErrorMessage="1" error="有効な数字を入力してください" sqref="P227" xr:uid="{BFE62306-1FBE-4C27-BD95-8357F543731F}">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Q227" xr:uid="{66B9D22A-BACD-4D96-BD56-05A4FF08921F}">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R227" xr:uid="{1BF6AEB1-3E04-41CC-A6A5-F28F476CCC47}">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S227" xr:uid="{F50B705F-0B21-4B62-A58A-904D2DFCBA67}">
      <formula1>-9999999999</formula1>
      <formula2>9999999999</formula2>
    </dataValidation>
    <dataValidation type="whole" imeMode="halfAlpha" allowBlank="1" showInputMessage="1" showErrorMessage="1" error="有効な数字を入力してください" sqref="T227" xr:uid="{37CCD64D-B444-4732-ACC7-36D67A1FA973}">
      <formula1>0</formula1>
      <formula2>9999999999</formula2>
    </dataValidation>
    <dataValidation type="whole" imeMode="halfAlpha" allowBlank="1" showInputMessage="1" showErrorMessage="1" error="有効な数字を入力してください" sqref="U227" xr:uid="{C90C8959-A1A3-4F59-A83D-A5C282DFCE8A}">
      <formula1>0</formula1>
      <formula2>9999999999</formula2>
    </dataValidation>
    <dataValidation type="whole" imeMode="halfAlpha" allowBlank="1" showInputMessage="1" showErrorMessage="1" error="有効な数字を入力してください" sqref="V227" xr:uid="{A5F699A2-BCD2-4F87-AA70-B549750794F9}">
      <formula1>0</formula1>
      <formula2>9999999999</formula2>
    </dataValidation>
    <dataValidation type="whole" imeMode="halfAlpha" allowBlank="1" showInputMessage="1" showErrorMessage="1" error="有効な数字を入力してください" sqref="W227" xr:uid="{8FDB3002-3337-4F09-8AC5-A672846B7F58}">
      <formula1>0</formula1>
      <formula2>9999999999</formula2>
    </dataValidation>
    <dataValidation type="whole" imeMode="halfAlpha" allowBlank="1" showInputMessage="1" showErrorMessage="1" error="有効な数字を入力してください" sqref="X227" xr:uid="{BB1B3324-7659-456F-B8DE-E392296A8E40}">
      <formula1>0</formula1>
      <formula2>9999999999</formula2>
    </dataValidation>
    <dataValidation type="whole" imeMode="halfAlpha" allowBlank="1" showInputMessage="1" showErrorMessage="1" error="有効な数字を入力してください" sqref="Y227" xr:uid="{3AFECF01-D61A-48BA-A374-421E98EB0726}">
      <formula1>0</formula1>
      <formula2>9999999999</formula2>
    </dataValidation>
    <dataValidation type="list" imeMode="halfAlpha" allowBlank="1" showInputMessage="1" showErrorMessage="1" error="リストから選択してください" sqref="L228:M228" xr:uid="{5CEB3917-7B4D-47E7-8CC4-F0216450D20B}">
      <formula1>"○,　"</formula1>
    </dataValidation>
    <dataValidation type="list" imeMode="halfAlpha" allowBlank="1" showInputMessage="1" showErrorMessage="1" error="リストから選択してください" sqref="N228:O228" xr:uid="{44BAC8E6-8E94-4960-B902-F78A6F4ABE7E}">
      <formula1>"一般,特定,　"</formula1>
    </dataValidation>
    <dataValidation type="whole" imeMode="halfAlpha" allowBlank="1" showInputMessage="1" showErrorMessage="1" error="有効な数字を入力してください" sqref="P228" xr:uid="{23B65D73-10C5-4354-8E23-444DC2BE1F0E}">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Q228" xr:uid="{81A18B88-C366-417D-8E08-92DEDA79CEF3}">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R228" xr:uid="{F64AB23A-4BD6-42E0-AF06-CF6C7128562E}">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S228" xr:uid="{399A9732-3EC4-4732-9430-83765C061E3A}">
      <formula1>-9999999999</formula1>
      <formula2>9999999999</formula2>
    </dataValidation>
    <dataValidation type="whole" imeMode="halfAlpha" allowBlank="1" showInputMessage="1" showErrorMessage="1" error="有効な数字を入力してください" sqref="T228" xr:uid="{D39DF779-63F0-451B-8125-EC199D0D9808}">
      <formula1>0</formula1>
      <formula2>9999999999</formula2>
    </dataValidation>
    <dataValidation type="whole" imeMode="halfAlpha" allowBlank="1" showInputMessage="1" showErrorMessage="1" error="有効な数字を入力してください" sqref="U228" xr:uid="{11370F40-4134-488D-A8B0-FDFC2F0B592B}">
      <formula1>0</formula1>
      <formula2>9999999999</formula2>
    </dataValidation>
    <dataValidation type="whole" imeMode="halfAlpha" allowBlank="1" showInputMessage="1" showErrorMessage="1" error="有効な数字を入力してください" sqref="V228" xr:uid="{F73A7B3A-D12A-4BB4-BB95-40571BA30A92}">
      <formula1>0</formula1>
      <formula2>9999999999</formula2>
    </dataValidation>
    <dataValidation type="whole" imeMode="halfAlpha" allowBlank="1" showInputMessage="1" showErrorMessage="1" error="有効な数字を入力してください" sqref="W228" xr:uid="{86844F43-C092-4DFA-9BD6-0F08AA70BBC6}">
      <formula1>0</formula1>
      <formula2>9999999999</formula2>
    </dataValidation>
    <dataValidation type="whole" imeMode="halfAlpha" allowBlank="1" showInputMessage="1" showErrorMessage="1" error="有効な数字を入力してください" sqref="X228" xr:uid="{80EE4020-A80E-4352-920F-8504CAF61C4E}">
      <formula1>0</formula1>
      <formula2>9999999999</formula2>
    </dataValidation>
    <dataValidation type="whole" imeMode="halfAlpha" allowBlank="1" showInputMessage="1" showErrorMessage="1" error="有効な数字を入力してください" sqref="Y228" xr:uid="{105FFCA2-BC3A-4A7C-BA09-BFD89C84DF9C}">
      <formula1>0</formula1>
      <formula2>9999999999</formula2>
    </dataValidation>
    <dataValidation type="list" imeMode="halfAlpha" allowBlank="1" showInputMessage="1" showErrorMessage="1" error="リストから選択してください" sqref="L229:M229" xr:uid="{C9088AFB-54EB-464E-86AA-8BC27E7AB18A}">
      <formula1>"○,　"</formula1>
    </dataValidation>
    <dataValidation type="list" imeMode="halfAlpha" allowBlank="1" showInputMessage="1" showErrorMessage="1" error="リストから選択してください" sqref="N229:O229" xr:uid="{0AF73E83-0259-434A-AE7F-969DBC7E9E72}">
      <formula1>"一般,特定,　"</formula1>
    </dataValidation>
    <dataValidation type="whole" imeMode="halfAlpha" allowBlank="1" showInputMessage="1" showErrorMessage="1" error="有効な数字を入力してください" sqref="P229" xr:uid="{7B00EB7E-93C8-473E-94A5-84505C87B182}">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Q229" xr:uid="{506E2171-0FC6-4D73-9E57-2B8E03A715A1}">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R229" xr:uid="{012F6B16-BEA5-4EC1-B396-5A752E16D18E}">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S229" xr:uid="{6697BFBA-C62B-48FE-A6C1-498A10E09E7A}">
      <formula1>-9999999999</formula1>
      <formula2>9999999999</formula2>
    </dataValidation>
    <dataValidation type="whole" imeMode="halfAlpha" allowBlank="1" showInputMessage="1" showErrorMessage="1" error="有効な数字を入力してください" sqref="T229" xr:uid="{4A85BBEC-FE5B-421B-A8A6-03535B895EA3}">
      <formula1>0</formula1>
      <formula2>9999999999</formula2>
    </dataValidation>
    <dataValidation type="whole" imeMode="halfAlpha" allowBlank="1" showInputMessage="1" showErrorMessage="1" error="有効な数字を入力してください" sqref="U229" xr:uid="{33792C4E-B5A6-46B6-9757-1B49845E9F2D}">
      <formula1>0</formula1>
      <formula2>9999999999</formula2>
    </dataValidation>
    <dataValidation type="whole" imeMode="halfAlpha" allowBlank="1" showInputMessage="1" showErrorMessage="1" error="有効な数字を入力してください" sqref="V229" xr:uid="{B679BA6C-4728-4926-A3FB-6BB012C58B37}">
      <formula1>0</formula1>
      <formula2>9999999999</formula2>
    </dataValidation>
    <dataValidation type="whole" imeMode="halfAlpha" allowBlank="1" showInputMessage="1" showErrorMessage="1" error="有効な数字を入力してください" sqref="W229" xr:uid="{8D8DC412-5E14-48B5-A9B0-D5778ACCE80B}">
      <formula1>0</formula1>
      <formula2>9999999999</formula2>
    </dataValidation>
    <dataValidation type="whole" imeMode="halfAlpha" allowBlank="1" showInputMessage="1" showErrorMessage="1" error="有効な数字を入力してください" sqref="X229" xr:uid="{BC83B1D2-8A4B-49F9-B565-6459431C9B1F}">
      <formula1>0</formula1>
      <formula2>9999999999</formula2>
    </dataValidation>
    <dataValidation type="whole" imeMode="halfAlpha" allowBlank="1" showInputMessage="1" showErrorMessage="1" error="有効な数字を入力してください" sqref="Y229" xr:uid="{9E9636A9-660F-4B83-996F-78ECB53F6071}">
      <formula1>0</formula1>
      <formula2>9999999999</formula2>
    </dataValidation>
    <dataValidation type="list" imeMode="halfAlpha" allowBlank="1" showInputMessage="1" showErrorMessage="1" error="リストから選択してください" sqref="L230:M230" xr:uid="{AC454FB5-F271-46BC-A875-5D52F05455F3}">
      <formula1>"○,　"</formula1>
    </dataValidation>
    <dataValidation type="list" imeMode="halfAlpha" allowBlank="1" showInputMessage="1" showErrorMessage="1" error="リストから選択してください" sqref="N230:O230" xr:uid="{6B286551-DDE2-47DA-A702-CA59E692C9BF}">
      <formula1>"一般,特定,　"</formula1>
    </dataValidation>
    <dataValidation type="whole" imeMode="halfAlpha" allowBlank="1" showInputMessage="1" showErrorMessage="1" error="有効な数字を入力してください" sqref="P230" xr:uid="{32CC4112-EB2F-4E5C-B05E-83558E77C6B6}">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Q230" xr:uid="{050EF412-F464-4A9E-858F-6F61746E7C6F}">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R230" xr:uid="{5DE3649F-3614-481D-91BD-58AABEED8FEB}">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S230" xr:uid="{A72A9BE1-F12A-4780-B304-53EDF484B420}">
      <formula1>-9999999999</formula1>
      <formula2>9999999999</formula2>
    </dataValidation>
    <dataValidation type="whole" imeMode="halfAlpha" allowBlank="1" showInputMessage="1" showErrorMessage="1" error="有効な数字を入力してください" sqref="T230" xr:uid="{8A6FF0EF-CD80-4822-B537-6D569F1C5880}">
      <formula1>0</formula1>
      <formula2>9999999999</formula2>
    </dataValidation>
    <dataValidation type="whole" imeMode="halfAlpha" allowBlank="1" showInputMessage="1" showErrorMessage="1" error="有効な数字を入力してください" sqref="U230" xr:uid="{1997D2AC-60DC-4FC9-B721-C399BA372454}">
      <formula1>0</formula1>
      <formula2>9999999999</formula2>
    </dataValidation>
    <dataValidation type="whole" imeMode="halfAlpha" allowBlank="1" showInputMessage="1" showErrorMessage="1" error="有効な数字を入力してください" sqref="V230" xr:uid="{E385F540-D83B-4D16-92EC-7111B86D4B13}">
      <formula1>0</formula1>
      <formula2>9999999999</formula2>
    </dataValidation>
    <dataValidation type="whole" imeMode="halfAlpha" allowBlank="1" showInputMessage="1" showErrorMessage="1" error="有効な数字を入力してください" sqref="W230" xr:uid="{61A1B375-718F-4688-9C20-84F735E8FF1B}">
      <formula1>0</formula1>
      <formula2>9999999999</formula2>
    </dataValidation>
    <dataValidation type="whole" imeMode="halfAlpha" allowBlank="1" showInputMessage="1" showErrorMessage="1" error="有効な数字を入力してください" sqref="X230" xr:uid="{F9EF1F44-4AE0-4EC6-8E16-5131E964F97A}">
      <formula1>0</formula1>
      <formula2>9999999999</formula2>
    </dataValidation>
    <dataValidation type="whole" imeMode="halfAlpha" allowBlank="1" showInputMessage="1" showErrorMessage="1" error="有効な数字を入力してください" sqref="Y230" xr:uid="{F47D3A02-A349-48FC-9454-3010466B48FD}">
      <formula1>0</formula1>
      <formula2>9999999999</formula2>
    </dataValidation>
    <dataValidation type="list" imeMode="halfAlpha" allowBlank="1" showInputMessage="1" showErrorMessage="1" error="リストから選択してください" sqref="L231:M231" xr:uid="{BE3D928A-7256-473F-9EB2-611B917D2A0C}">
      <formula1>"○,　"</formula1>
    </dataValidation>
    <dataValidation type="list" imeMode="halfAlpha" allowBlank="1" showInputMessage="1" showErrorMessage="1" error="リストから選択してください" sqref="N231:O231" xr:uid="{02E2CE0C-64D6-44E6-A5CA-38354B323F21}">
      <formula1>"一般,特定,　"</formula1>
    </dataValidation>
    <dataValidation type="whole" imeMode="halfAlpha" allowBlank="1" showInputMessage="1" showErrorMessage="1" error="有効な数字を入力してください" sqref="P231" xr:uid="{D93F062D-7524-456D-A21F-2D8F5DEC1F04}">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Q231" xr:uid="{5EA04F40-AFF6-4778-BBE2-A198DCE7E615}">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R231" xr:uid="{389EDF1C-32E1-42DB-8F27-229DD2366FBC}">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S231" xr:uid="{4E50E7AF-91F2-4E61-BC96-15DD88824B2E}">
      <formula1>-9999999999</formula1>
      <formula2>9999999999</formula2>
    </dataValidation>
    <dataValidation type="whole" imeMode="halfAlpha" allowBlank="1" showInputMessage="1" showErrorMessage="1" error="有効な数字を入力してください" sqref="T231" xr:uid="{240090C5-2774-4F8B-B59F-53FCA3ADFB21}">
      <formula1>0</formula1>
      <formula2>9999999999</formula2>
    </dataValidation>
    <dataValidation type="whole" imeMode="halfAlpha" allowBlank="1" showInputMessage="1" showErrorMessage="1" error="有効な数字を入力してください" sqref="U231" xr:uid="{6A3861E7-F22F-47A8-A835-527B71BF28DA}">
      <formula1>0</formula1>
      <formula2>9999999999</formula2>
    </dataValidation>
    <dataValidation type="whole" imeMode="halfAlpha" allowBlank="1" showInputMessage="1" showErrorMessage="1" error="有効な数字を入力してください" sqref="V231" xr:uid="{FC257D17-4C99-4FA4-8097-B0DE1D17A967}">
      <formula1>0</formula1>
      <formula2>9999999999</formula2>
    </dataValidation>
    <dataValidation type="whole" imeMode="halfAlpha" allowBlank="1" showInputMessage="1" showErrorMessage="1" error="有効な数字を入力してください" sqref="W231" xr:uid="{DBCF08AF-57EA-43D6-A0E0-66B990B2EBB9}">
      <formula1>0</formula1>
      <formula2>9999999999</formula2>
    </dataValidation>
    <dataValidation type="whole" imeMode="halfAlpha" allowBlank="1" showInputMessage="1" showErrorMessage="1" error="有効な数字を入力してください" sqref="X231" xr:uid="{3292A7D6-4242-4251-9FE4-DAE485508815}">
      <formula1>0</formula1>
      <formula2>9999999999</formula2>
    </dataValidation>
    <dataValidation type="whole" imeMode="halfAlpha" allowBlank="1" showInputMessage="1" showErrorMessage="1" error="有効な数字を入力してください" sqref="Y231" xr:uid="{147B4F98-0C78-43FF-A0AD-223F41E5BA92}">
      <formula1>0</formula1>
      <formula2>9999999999</formula2>
    </dataValidation>
    <dataValidation type="list" imeMode="halfAlpha" allowBlank="1" showInputMessage="1" showErrorMessage="1" error="リストから選択してください" sqref="L232:M232" xr:uid="{FE3EF768-C1C3-41C4-8AD3-0C611C2F3BC7}">
      <formula1>"○,　"</formula1>
    </dataValidation>
    <dataValidation type="list" imeMode="halfAlpha" allowBlank="1" showInputMessage="1" showErrorMessage="1" error="リストから選択してください" sqref="N232:O232" xr:uid="{57583F08-D227-4ED1-8F5D-D5AE84F4D418}">
      <formula1>"一般,特定,　"</formula1>
    </dataValidation>
    <dataValidation type="whole" imeMode="halfAlpha" allowBlank="1" showInputMessage="1" showErrorMessage="1" error="有効な数字を入力してください" sqref="P232" xr:uid="{243C30B9-2770-44D8-8FE4-8ECFC1F995A2}">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Q232" xr:uid="{1650E15B-1C89-4DCF-B9CC-0275C6A2EEE1}">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R232" xr:uid="{7BCE782C-6A14-45A8-8E4B-3CA2D8329354}">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S232" xr:uid="{AB3FEFF7-537B-4881-B55E-82A3DBF4F969}">
      <formula1>-9999999999</formula1>
      <formula2>9999999999</formula2>
    </dataValidation>
    <dataValidation type="whole" imeMode="halfAlpha" allowBlank="1" showInputMessage="1" showErrorMessage="1" error="有効な数字を入力してください" sqref="T232" xr:uid="{69523EFC-B62A-4AED-8784-F2501CAEF65D}">
      <formula1>0</formula1>
      <formula2>9999999999</formula2>
    </dataValidation>
    <dataValidation type="whole" imeMode="halfAlpha" allowBlank="1" showInputMessage="1" showErrorMessage="1" error="有効な数字を入力してください" sqref="U232" xr:uid="{728F1FEC-67D5-4E3D-8970-A4E4688CB427}">
      <formula1>0</formula1>
      <formula2>9999999999</formula2>
    </dataValidation>
    <dataValidation type="whole" imeMode="halfAlpha" allowBlank="1" showInputMessage="1" showErrorMessage="1" error="有効な数字を入力してください" sqref="V232" xr:uid="{E64E35A0-1220-4E57-A72F-CDDE19F851CD}">
      <formula1>0</formula1>
      <formula2>9999999999</formula2>
    </dataValidation>
    <dataValidation type="whole" imeMode="halfAlpha" allowBlank="1" showInputMessage="1" showErrorMessage="1" error="有効な数字を入力してください" sqref="W232" xr:uid="{2B106EF7-370E-4FA7-B651-499E77B423D6}">
      <formula1>0</formula1>
      <formula2>9999999999</formula2>
    </dataValidation>
    <dataValidation type="whole" imeMode="halfAlpha" allowBlank="1" showInputMessage="1" showErrorMessage="1" error="有効な数字を入力してください" sqref="X232" xr:uid="{C7BA17AE-77C6-4DF6-AE68-22D11BB46801}">
      <formula1>0</formula1>
      <formula2>9999999999</formula2>
    </dataValidation>
    <dataValidation type="whole" imeMode="halfAlpha" allowBlank="1" showInputMessage="1" showErrorMessage="1" error="有効な数字を入力してください" sqref="Y232" xr:uid="{B2D625DD-13C7-4185-9240-AA81D3064CA3}">
      <formula1>0</formula1>
      <formula2>9999999999</formula2>
    </dataValidation>
    <dataValidation type="list" imeMode="halfAlpha" allowBlank="1" showInputMessage="1" showErrorMessage="1" error="リストから選択してください" sqref="L233:M233" xr:uid="{8F33EAAB-5FD8-48DD-AA6C-B581D4C2DD91}">
      <formula1>"○,　"</formula1>
    </dataValidation>
    <dataValidation type="list" imeMode="halfAlpha" allowBlank="1" showInputMessage="1" showErrorMessage="1" error="リストから選択してください" sqref="N233:O233" xr:uid="{72CBEAC3-2550-4B41-8150-E74B733089F0}">
      <formula1>"一般,特定,　"</formula1>
    </dataValidation>
    <dataValidation type="whole" imeMode="halfAlpha" allowBlank="1" showInputMessage="1" showErrorMessage="1" error="有効な数字を入力してください" sqref="P233" xr:uid="{A5F43BD6-440E-4CC8-8C53-E7F87DFE1CCB}">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Q233" xr:uid="{5A1D4D1D-8229-4DBD-98ED-AD9C42A101B0}">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R233" xr:uid="{4ECC53E7-03C7-482E-AF93-5100A92857A8}">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S233" xr:uid="{2E1BAAB7-8DF8-43F5-BACA-30DCE0959CCB}">
      <formula1>-9999999999</formula1>
      <formula2>9999999999</formula2>
    </dataValidation>
    <dataValidation type="whole" imeMode="halfAlpha" allowBlank="1" showInputMessage="1" showErrorMessage="1" error="有効な数字を入力してください" sqref="T233" xr:uid="{2768AA86-70E4-4799-A409-442037F1E69D}">
      <formula1>0</formula1>
      <formula2>9999999999</formula2>
    </dataValidation>
    <dataValidation type="whole" imeMode="halfAlpha" allowBlank="1" showInputMessage="1" showErrorMessage="1" error="有効な数字を入力してください" sqref="U233" xr:uid="{37ACF518-2C8D-45E4-9D06-8FCF34763288}">
      <formula1>0</formula1>
      <formula2>9999999999</formula2>
    </dataValidation>
    <dataValidation type="whole" imeMode="halfAlpha" allowBlank="1" showInputMessage="1" showErrorMessage="1" error="有効な数字を入力してください" sqref="V233" xr:uid="{632D1AED-5FBF-4305-A79E-24149CDBC744}">
      <formula1>0</formula1>
      <formula2>9999999999</formula2>
    </dataValidation>
    <dataValidation type="whole" imeMode="halfAlpha" allowBlank="1" showInputMessage="1" showErrorMessage="1" error="有効な数字を入力してください" sqref="W233" xr:uid="{55C3FB5D-5AEF-4BFB-A6CA-7406DA77C84B}">
      <formula1>0</formula1>
      <formula2>9999999999</formula2>
    </dataValidation>
    <dataValidation type="whole" imeMode="halfAlpha" allowBlank="1" showInputMessage="1" showErrorMessage="1" error="有効な数字を入力してください" sqref="X233" xr:uid="{1CF6E54A-4654-4365-B484-EE3E34CEB4A6}">
      <formula1>0</formula1>
      <formula2>9999999999</formula2>
    </dataValidation>
    <dataValidation type="whole" imeMode="halfAlpha" allowBlank="1" showInputMessage="1" showErrorMessage="1" error="有効な数字を入力してください" sqref="Y233" xr:uid="{038F2B8A-C787-476E-B44D-9F1D55C97553}">
      <formula1>0</formula1>
      <formula2>9999999999</formula2>
    </dataValidation>
    <dataValidation type="list" imeMode="halfAlpha" allowBlank="1" showInputMessage="1" showErrorMessage="1" error="リストから選択してください" sqref="L234:M234" xr:uid="{AA9A52EA-2922-434B-A5B0-323F4BF06728}">
      <formula1>"○,　"</formula1>
    </dataValidation>
    <dataValidation type="list" imeMode="halfAlpha" allowBlank="1" showInputMessage="1" showErrorMessage="1" error="リストから選択してください" sqref="N234:O234" xr:uid="{D7DDDF5F-D7B7-4DAD-8798-979DEC66D2D9}">
      <formula1>"一般,特定,　"</formula1>
    </dataValidation>
    <dataValidation type="whole" imeMode="halfAlpha" allowBlank="1" showInputMessage="1" showErrorMessage="1" error="有効な数字を入力してください" sqref="P234" xr:uid="{6CEB235D-EB57-4671-BCF6-83C9AAE5C4A4}">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Q234" xr:uid="{E94A9C15-AECC-4D41-B97A-2719395C4B5E}">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R234" xr:uid="{11E682D4-DEFE-4223-B255-95C565D6E5ED}">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S234" xr:uid="{C12B9F28-A5A7-4AF5-9B94-BEC7113A6A4A}">
      <formula1>-9999999999</formula1>
      <formula2>9999999999</formula2>
    </dataValidation>
    <dataValidation type="whole" imeMode="halfAlpha" allowBlank="1" showInputMessage="1" showErrorMessage="1" error="有効な数字を入力してください" sqref="T234" xr:uid="{F4C3C38E-E1AF-4B0F-BD52-1F201B6D8E05}">
      <formula1>0</formula1>
      <formula2>9999999999</formula2>
    </dataValidation>
    <dataValidation type="whole" imeMode="halfAlpha" allowBlank="1" showInputMessage="1" showErrorMessage="1" error="有効な数字を入力してください" sqref="U234" xr:uid="{45BE59A6-C34D-4436-945A-AD4658BA1E2C}">
      <formula1>0</formula1>
      <formula2>9999999999</formula2>
    </dataValidation>
    <dataValidation type="whole" imeMode="halfAlpha" allowBlank="1" showInputMessage="1" showErrorMessage="1" error="有効な数字を入力してください" sqref="V234" xr:uid="{9306BFC2-BB8D-4CA2-AFF9-7575918629BD}">
      <formula1>0</formula1>
      <formula2>9999999999</formula2>
    </dataValidation>
    <dataValidation type="whole" imeMode="halfAlpha" allowBlank="1" showInputMessage="1" showErrorMessage="1" error="有効な数字を入力してください" sqref="W234" xr:uid="{DA7724FC-D28E-4179-B05E-78A6CF511254}">
      <formula1>0</formula1>
      <formula2>9999999999</formula2>
    </dataValidation>
    <dataValidation type="whole" imeMode="halfAlpha" allowBlank="1" showInputMessage="1" showErrorMessage="1" error="有効な数字を入力してください" sqref="X234" xr:uid="{EEE40B6C-73FB-4926-B8AE-17BA1821AAAE}">
      <formula1>0</formula1>
      <formula2>9999999999</formula2>
    </dataValidation>
    <dataValidation type="whole" imeMode="halfAlpha" allowBlank="1" showInputMessage="1" showErrorMessage="1" error="有効な数字を入力してください" sqref="Y234" xr:uid="{9E2E4282-C20A-483C-B498-C52E11A4D578}">
      <formula1>0</formula1>
      <formula2>9999999999</formula2>
    </dataValidation>
    <dataValidation type="list" imeMode="halfAlpha" allowBlank="1" showInputMessage="1" showErrorMessage="1" error="リストから選択してください" sqref="L235:M235" xr:uid="{B2379FA6-62C7-449C-B2B3-2DD050B64CCE}">
      <formula1>"○,　"</formula1>
    </dataValidation>
    <dataValidation type="list" imeMode="halfAlpha" allowBlank="1" showInputMessage="1" showErrorMessage="1" error="リストから選択してください" sqref="N235:O235" xr:uid="{B22B7DDE-96E0-4A52-B18D-1E0D80E68ADC}">
      <formula1>"一般,特定,　"</formula1>
    </dataValidation>
    <dataValidation type="whole" imeMode="halfAlpha" allowBlank="1" showInputMessage="1" showErrorMessage="1" error="有効な数字を入力してください" sqref="P235" xr:uid="{7683A74F-7339-4C7A-871E-67AAF17A4AA0}">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Q235" xr:uid="{6927E438-DBEE-4E28-89D8-93EB1C8619E4}">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R235" xr:uid="{FB004004-A281-4113-8D4A-5304CD6EABFD}">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S235" xr:uid="{8C86DE0E-CFFD-440B-ABFC-AD736F7F4585}">
      <formula1>-9999999999</formula1>
      <formula2>9999999999</formula2>
    </dataValidation>
    <dataValidation type="whole" imeMode="halfAlpha" allowBlank="1" showInputMessage="1" showErrorMessage="1" error="有効な数字を入力してください" sqref="T235" xr:uid="{6A0F05F2-5799-44D6-A39F-FFBE84F9282A}">
      <formula1>0</formula1>
      <formula2>9999999999</formula2>
    </dataValidation>
    <dataValidation type="whole" imeMode="halfAlpha" allowBlank="1" showInputMessage="1" showErrorMessage="1" error="有効な数字を入力してください" sqref="U235" xr:uid="{3C8573EC-D24D-49A7-B87F-4BDF152BF40D}">
      <formula1>0</formula1>
      <formula2>9999999999</formula2>
    </dataValidation>
    <dataValidation type="whole" imeMode="halfAlpha" allowBlank="1" showInputMessage="1" showErrorMessage="1" error="有効な数字を入力してください" sqref="V235" xr:uid="{88A0ED76-7506-4252-BFE3-016F3DABF96C}">
      <formula1>0</formula1>
      <formula2>9999999999</formula2>
    </dataValidation>
    <dataValidation type="whole" imeMode="halfAlpha" allowBlank="1" showInputMessage="1" showErrorMessage="1" error="有効な数字を入力してください" sqref="W235" xr:uid="{463BB5AC-777C-4FC0-921B-AD23B4A20A85}">
      <formula1>0</formula1>
      <formula2>9999999999</formula2>
    </dataValidation>
    <dataValidation type="whole" imeMode="halfAlpha" allowBlank="1" showInputMessage="1" showErrorMessage="1" error="有効な数字を入力してください" sqref="X235" xr:uid="{F2D566AB-4953-4100-B545-8ECF454DEEEF}">
      <formula1>0</formula1>
      <formula2>9999999999</formula2>
    </dataValidation>
    <dataValidation type="whole" imeMode="halfAlpha" allowBlank="1" showInputMessage="1" showErrorMessage="1" error="有効な数字を入力してください" sqref="Y235" xr:uid="{595C32DF-B78B-49DD-984B-0E6CC21DF6F2}">
      <formula1>0</formula1>
      <formula2>9999999999</formula2>
    </dataValidation>
    <dataValidation type="list" imeMode="halfAlpha" allowBlank="1" showInputMessage="1" showErrorMessage="1" error="リストから選択してください" sqref="L236:M236" xr:uid="{D1CCAC59-7A8B-4CC6-B7AE-88D1B5D2AE95}">
      <formula1>"○,　"</formula1>
    </dataValidation>
    <dataValidation type="list" imeMode="halfAlpha" allowBlank="1" showInputMessage="1" showErrorMessage="1" error="リストから選択してください" sqref="N236:O236" xr:uid="{54D023F7-C942-48ED-8A2E-312D8D58518C}">
      <formula1>"一般,特定,　"</formula1>
    </dataValidation>
    <dataValidation type="whole" imeMode="halfAlpha" allowBlank="1" showInputMessage="1" showErrorMessage="1" error="有効な数字を入力してください" sqref="P236" xr:uid="{4B721794-C854-44B9-8B93-D680C140BBAC}">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Q236" xr:uid="{6EB2B826-54B7-48A1-B7EE-44DA1FA2C132}">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R236" xr:uid="{01E08771-8302-49E3-BBB5-69ABF9FFC81C}">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S236" xr:uid="{B90FF294-6041-4EDA-8672-8992449D606D}">
      <formula1>-9999999999</formula1>
      <formula2>9999999999</formula2>
    </dataValidation>
    <dataValidation type="whole" imeMode="halfAlpha" allowBlank="1" showInputMessage="1" showErrorMessage="1" error="有効な数字を入力してください" sqref="T236" xr:uid="{6CA9D607-C5A7-4FF6-93DA-D6F5BBE3F863}">
      <formula1>0</formula1>
      <formula2>9999999999</formula2>
    </dataValidation>
    <dataValidation type="whole" imeMode="halfAlpha" allowBlank="1" showInputMessage="1" showErrorMessage="1" error="有効な数字を入力してください" sqref="U236" xr:uid="{07E1FC6C-6FD4-4A84-924C-B7BF00583D7D}">
      <formula1>0</formula1>
      <formula2>9999999999</formula2>
    </dataValidation>
    <dataValidation type="whole" imeMode="halfAlpha" allowBlank="1" showInputMessage="1" showErrorMessage="1" error="有効な数字を入力してください" sqref="V236" xr:uid="{4A0D52FE-AA55-4AFA-B0ED-D2497B8A0FE9}">
      <formula1>0</formula1>
      <formula2>9999999999</formula2>
    </dataValidation>
    <dataValidation type="whole" imeMode="halfAlpha" allowBlank="1" showInputMessage="1" showErrorMessage="1" error="有効な数字を入力してください" sqref="W236" xr:uid="{B63196DB-6CD0-4DB8-B3DE-7261BDB1D2F7}">
      <formula1>0</formula1>
      <formula2>9999999999</formula2>
    </dataValidation>
    <dataValidation type="whole" imeMode="halfAlpha" allowBlank="1" showInputMessage="1" showErrorMessage="1" error="有効な数字を入力してください" sqref="X236" xr:uid="{A4F4E54A-DA43-4AE6-8BA3-73AF52A27747}">
      <formula1>0</formula1>
      <formula2>9999999999</formula2>
    </dataValidation>
    <dataValidation type="whole" imeMode="halfAlpha" allowBlank="1" showInputMessage="1" showErrorMessage="1" error="有効な数字を入力してください" sqref="Y236" xr:uid="{70C854C0-C7F5-4A41-888E-A619B2765049}">
      <formula1>0</formula1>
      <formula2>9999999999</formula2>
    </dataValidation>
    <dataValidation type="list" imeMode="halfAlpha" allowBlank="1" showInputMessage="1" showErrorMessage="1" error="リストから選択してください" sqref="L237:M237" xr:uid="{3DE8C1B8-6E03-40DE-8E93-88FD8704A526}">
      <formula1>"○,　"</formula1>
    </dataValidation>
    <dataValidation type="list" imeMode="halfAlpha" allowBlank="1" showInputMessage="1" showErrorMessage="1" error="リストから選択してください" sqref="N237:O237" xr:uid="{DEEF1A7C-5756-470A-86FC-1636C3E11D38}">
      <formula1>"一般,特定,　"</formula1>
    </dataValidation>
    <dataValidation type="whole" imeMode="halfAlpha" allowBlank="1" showInputMessage="1" showErrorMessage="1" error="有効な数字を入力してください" sqref="P237" xr:uid="{24B3B259-8EB5-4662-ABCF-5F8840026319}">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Q237" xr:uid="{5E4526B1-4701-4A70-839B-56FDA5CDD75B}">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R237" xr:uid="{08BEC795-608A-432C-A77D-0E82AC83F033}">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S237" xr:uid="{E138CB3D-6226-4CC1-BD7A-12B3B5230FB1}">
      <formula1>-9999999999</formula1>
      <formula2>9999999999</formula2>
    </dataValidation>
    <dataValidation type="whole" imeMode="halfAlpha" allowBlank="1" showInputMessage="1" showErrorMessage="1" error="有効な数字を入力してください" sqref="T237" xr:uid="{D8F1745C-873A-4A86-917C-FDF0B0FDAE9D}">
      <formula1>0</formula1>
      <formula2>9999999999</formula2>
    </dataValidation>
    <dataValidation type="whole" imeMode="halfAlpha" allowBlank="1" showInputMessage="1" showErrorMessage="1" error="有効な数字を入力してください" sqref="U237" xr:uid="{83ED2C3C-CEB3-4382-9C40-DB17C347C303}">
      <formula1>0</formula1>
      <formula2>9999999999</formula2>
    </dataValidation>
    <dataValidation type="whole" imeMode="halfAlpha" allowBlank="1" showInputMessage="1" showErrorMessage="1" error="有効な数字を入力してください" sqref="V237" xr:uid="{77EA8C8F-0EE6-477E-B85C-ED8F6FCA31FB}">
      <formula1>0</formula1>
      <formula2>9999999999</formula2>
    </dataValidation>
    <dataValidation type="whole" imeMode="halfAlpha" allowBlank="1" showInputMessage="1" showErrorMessage="1" error="有効な数字を入力してください" sqref="W237" xr:uid="{3EF1F20E-5D1D-4A83-A57B-588259809D75}">
      <formula1>0</formula1>
      <formula2>9999999999</formula2>
    </dataValidation>
    <dataValidation type="whole" imeMode="halfAlpha" allowBlank="1" showInputMessage="1" showErrorMessage="1" error="有効な数字を入力してください" sqref="X237" xr:uid="{CCDA4398-5174-496E-931F-53C7730BDFA9}">
      <formula1>0</formula1>
      <formula2>9999999999</formula2>
    </dataValidation>
    <dataValidation type="whole" imeMode="halfAlpha" allowBlank="1" showInputMessage="1" showErrorMessage="1" error="有効な数字を入力してください" sqref="Y237" xr:uid="{14F6ACFB-21D7-49D0-BFE5-E3181F9B6327}">
      <formula1>0</formula1>
      <formula2>9999999999</formula2>
    </dataValidation>
    <dataValidation type="list" imeMode="halfAlpha" allowBlank="1" showInputMessage="1" showErrorMessage="1" error="リストから選択してください" sqref="L238:M238" xr:uid="{9A14D38C-9D83-4B40-8DC0-546708B2BF41}">
      <formula1>"○,　"</formula1>
    </dataValidation>
    <dataValidation type="list" imeMode="halfAlpha" allowBlank="1" showInputMessage="1" showErrorMessage="1" error="リストから選択してください" sqref="N238:O238" xr:uid="{03F8166D-00CB-4755-831E-716D9F7E61CA}">
      <formula1>"一般,特定,　"</formula1>
    </dataValidation>
    <dataValidation type="whole" imeMode="halfAlpha" allowBlank="1" showInputMessage="1" showErrorMessage="1" error="有効な数字を入力してください" sqref="P238" xr:uid="{9823C3C3-3BC0-4C79-BB93-35F8A13BA0CA}">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Q238" xr:uid="{E01EE9E4-E4EE-4BC2-8497-21297B35A731}">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R238" xr:uid="{5B7F2836-C531-475A-92E4-2268A2860A2D}">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S238" xr:uid="{88835FF6-41D4-418B-A99F-107E43006B1D}">
      <formula1>-9999999999</formula1>
      <formula2>9999999999</formula2>
    </dataValidation>
    <dataValidation type="whole" imeMode="halfAlpha" allowBlank="1" showInputMessage="1" showErrorMessage="1" error="有効な数字を入力してください" sqref="T238" xr:uid="{487B87B3-2E74-4933-8B84-385A0DF4D68A}">
      <formula1>0</formula1>
      <formula2>9999999999</formula2>
    </dataValidation>
    <dataValidation type="whole" imeMode="halfAlpha" allowBlank="1" showInputMessage="1" showErrorMessage="1" error="有効な数字を入力してください" sqref="U238" xr:uid="{CCFF8D42-FD2A-4888-8DC4-A7AD4F795535}">
      <formula1>0</formula1>
      <formula2>9999999999</formula2>
    </dataValidation>
    <dataValidation type="whole" imeMode="halfAlpha" allowBlank="1" showInputMessage="1" showErrorMessage="1" error="有効な数字を入力してください" sqref="V238" xr:uid="{0D945681-5DF2-41AF-AD66-D9C79B0F4CAE}">
      <formula1>0</formula1>
      <formula2>9999999999</formula2>
    </dataValidation>
    <dataValidation type="whole" imeMode="halfAlpha" allowBlank="1" showInputMessage="1" showErrorMessage="1" error="有効な数字を入力してください" sqref="W238" xr:uid="{3C8C2D9D-E4D2-4777-B08B-B29DFD964B6C}">
      <formula1>0</formula1>
      <formula2>9999999999</formula2>
    </dataValidation>
    <dataValidation type="whole" imeMode="halfAlpha" allowBlank="1" showInputMessage="1" showErrorMessage="1" error="有効な数字を入力してください" sqref="X238" xr:uid="{153E8B10-B808-4AF5-87F1-672D14B953BD}">
      <formula1>0</formula1>
      <formula2>9999999999</formula2>
    </dataValidation>
    <dataValidation type="whole" imeMode="halfAlpha" allowBlank="1" showInputMessage="1" showErrorMessage="1" error="有効な数字を入力してください" sqref="Y238" xr:uid="{EF1E82CC-32AE-4A52-B550-6D9E1631FF13}">
      <formula1>0</formula1>
      <formula2>9999999999</formula2>
    </dataValidation>
    <dataValidation type="list" imeMode="halfAlpha" allowBlank="1" showInputMessage="1" showErrorMessage="1" error="リストから選択してください" sqref="L239:M239" xr:uid="{FDFBE36B-7A7E-44EB-B0DB-89B035B9196B}">
      <formula1>"○,　"</formula1>
    </dataValidation>
    <dataValidation type="list" imeMode="halfAlpha" allowBlank="1" showInputMessage="1" showErrorMessage="1" error="リストから選択してください" sqref="N239:O239" xr:uid="{174F0C9C-1EF7-49CD-ACFE-CDD66CFC26E0}">
      <formula1>"一般,特定,　"</formula1>
    </dataValidation>
    <dataValidation type="whole" imeMode="halfAlpha" allowBlank="1" showInputMessage="1" showErrorMessage="1" error="有効な数字を入力してください" sqref="P239" xr:uid="{7F489D36-7AEA-4929-9523-BD9F19241B30}">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Q239" xr:uid="{3F381261-65C4-4F58-B5C6-AEBE9D905589}">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R239" xr:uid="{9391442C-2AF7-40EF-B5C7-BEA943A117F3}">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S239" xr:uid="{57AA17A7-1A73-40A3-9371-39519E69D0F2}">
      <formula1>-9999999999</formula1>
      <formula2>9999999999</formula2>
    </dataValidation>
    <dataValidation type="whole" imeMode="halfAlpha" allowBlank="1" showInputMessage="1" showErrorMessage="1" error="有効な数字を入力してください" sqref="T239" xr:uid="{83186E73-E370-4305-8E99-E1E40C3550EA}">
      <formula1>0</formula1>
      <formula2>9999999999</formula2>
    </dataValidation>
    <dataValidation type="whole" imeMode="halfAlpha" allowBlank="1" showInputMessage="1" showErrorMessage="1" error="有効な数字を入力してください" sqref="U239" xr:uid="{9D456795-59F2-4B1B-8696-3F8D68BAF892}">
      <formula1>0</formula1>
      <formula2>9999999999</formula2>
    </dataValidation>
    <dataValidation type="whole" imeMode="halfAlpha" allowBlank="1" showInputMessage="1" showErrorMessage="1" error="有効な数字を入力してください" sqref="V239" xr:uid="{59A0DFD3-483E-45C7-BFCF-11D7FFB8D990}">
      <formula1>0</formula1>
      <formula2>9999999999</formula2>
    </dataValidation>
    <dataValidation type="whole" imeMode="halfAlpha" allowBlank="1" showInputMessage="1" showErrorMessage="1" error="有効な数字を入力してください" sqref="W239" xr:uid="{EE29B722-64A3-43AA-9804-2D2B56E25A0C}">
      <formula1>0</formula1>
      <formula2>9999999999</formula2>
    </dataValidation>
    <dataValidation type="whole" imeMode="halfAlpha" allowBlank="1" showInputMessage="1" showErrorMessage="1" error="有効な数字を入力してください" sqref="X239" xr:uid="{3B2D8B94-5573-4463-B625-C9DB698C30DD}">
      <formula1>0</formula1>
      <formula2>9999999999</formula2>
    </dataValidation>
    <dataValidation type="whole" imeMode="halfAlpha" allowBlank="1" showInputMessage="1" showErrorMessage="1" error="有効な数字を入力してください" sqref="Y239" xr:uid="{FD1310A2-DC0A-404D-8D7B-77E93C01A9A2}">
      <formula1>0</formula1>
      <formula2>9999999999</formula2>
    </dataValidation>
    <dataValidation type="list" imeMode="halfAlpha" allowBlank="1" showInputMessage="1" showErrorMessage="1" error="リストから選択してください" sqref="L240:M240" xr:uid="{1A6AE61B-D1A4-429B-AFE5-4A73664BD955}">
      <formula1>"○,　"</formula1>
    </dataValidation>
    <dataValidation type="list" imeMode="halfAlpha" allowBlank="1" showInputMessage="1" showErrorMessage="1" error="リストから選択してください" sqref="N240:O240" xr:uid="{ED6E1247-809A-41EC-9E96-84827293809C}">
      <formula1>"一般,特定,　"</formula1>
    </dataValidation>
    <dataValidation type="whole" imeMode="halfAlpha" allowBlank="1" showInputMessage="1" showErrorMessage="1" error="有効な数字を入力してください" sqref="P240" xr:uid="{56413E88-950D-4E9A-98E0-E9F07FC69412}">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Q240" xr:uid="{59A76DB9-A0CE-45CD-BFEB-A3048ADFC988}">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R240" xr:uid="{86D9B096-1C82-4636-B3A8-2DF9DA9D9EFA}">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S240" xr:uid="{EB21BF13-30D4-47A6-913E-2450DE7F5FF2}">
      <formula1>-9999999999</formula1>
      <formula2>9999999999</formula2>
    </dataValidation>
    <dataValidation type="whole" imeMode="halfAlpha" allowBlank="1" showInputMessage="1" showErrorMessage="1" error="有効な数字を入力してください" sqref="T240" xr:uid="{0295415A-FBAB-4B05-8F9C-04C6797BADC1}">
      <formula1>0</formula1>
      <formula2>9999999999</formula2>
    </dataValidation>
    <dataValidation type="whole" imeMode="halfAlpha" allowBlank="1" showInputMessage="1" showErrorMessage="1" error="有効な数字を入力してください" sqref="U240" xr:uid="{4F2F5689-AC05-48C4-9704-B5B83E7CADA3}">
      <formula1>0</formula1>
      <formula2>9999999999</formula2>
    </dataValidation>
    <dataValidation type="whole" imeMode="halfAlpha" allowBlank="1" showInputMessage="1" showErrorMessage="1" error="有効な数字を入力してください" sqref="V240" xr:uid="{17D024A0-D4B0-457A-9904-5D0F07578F6B}">
      <formula1>0</formula1>
      <formula2>9999999999</formula2>
    </dataValidation>
    <dataValidation type="whole" imeMode="halfAlpha" allowBlank="1" showInputMessage="1" showErrorMessage="1" error="有効な数字を入力してください" sqref="W240" xr:uid="{E8164F7C-4039-498D-BA4B-37E92C68CCE7}">
      <formula1>0</formula1>
      <formula2>9999999999</formula2>
    </dataValidation>
    <dataValidation type="whole" imeMode="halfAlpha" allowBlank="1" showInputMessage="1" showErrorMessage="1" error="有効な数字を入力してください" sqref="X240" xr:uid="{8A128CDE-ED29-4A29-B208-8632744337D9}">
      <formula1>0</formula1>
      <formula2>9999999999</formula2>
    </dataValidation>
    <dataValidation type="whole" imeMode="halfAlpha" allowBlank="1" showInputMessage="1" showErrorMessage="1" error="有効な数字を入力してください" sqref="Y240" xr:uid="{E1CC18FE-F9E7-441A-8ACB-EA287E956B91}">
      <formula1>0</formula1>
      <formula2>9999999999</formula2>
    </dataValidation>
    <dataValidation type="list" imeMode="halfAlpha" allowBlank="1" showInputMessage="1" showErrorMessage="1" error="リストから選択してください" sqref="L241:M241" xr:uid="{243B2736-B188-4079-8B69-EC9278F9412B}">
      <formula1>"○,　"</formula1>
    </dataValidation>
    <dataValidation type="list" imeMode="halfAlpha" allowBlank="1" showInputMessage="1" showErrorMessage="1" error="リストから選択してください" sqref="N241:O241" xr:uid="{E6FC36D3-8971-411B-AB9A-58B6C0D60531}">
      <formula1>"一般,特定,　"</formula1>
    </dataValidation>
    <dataValidation type="whole" imeMode="halfAlpha" allowBlank="1" showInputMessage="1" showErrorMessage="1" error="有効な数字を入力してください" sqref="P241" xr:uid="{D32BC094-F56B-4748-83C3-2CB15648E9A0}">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Q241" xr:uid="{EAC464BD-4257-4D1F-85AB-4419FEAA13F6}">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R241" xr:uid="{ED6D5692-BCDF-4E71-849F-FBF343ED5101}">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S241" xr:uid="{3E8459D6-15EE-40D3-A154-BF21889DC180}">
      <formula1>-9999999999</formula1>
      <formula2>9999999999</formula2>
    </dataValidation>
    <dataValidation type="whole" imeMode="halfAlpha" allowBlank="1" showInputMessage="1" showErrorMessage="1" error="有効な数字を入力してください" sqref="T241" xr:uid="{E2F07759-0033-454C-92DD-928BC0387FC2}">
      <formula1>0</formula1>
      <formula2>9999999999</formula2>
    </dataValidation>
    <dataValidation type="whole" imeMode="halfAlpha" allowBlank="1" showInputMessage="1" showErrorMessage="1" error="有効な数字を入力してください" sqref="U241" xr:uid="{C3D5FC22-FFC1-45FE-B8DD-6D993EEC454A}">
      <formula1>0</formula1>
      <formula2>9999999999</formula2>
    </dataValidation>
    <dataValidation type="whole" imeMode="halfAlpha" allowBlank="1" showInputMessage="1" showErrorMessage="1" error="有効な数字を入力してください" sqref="V241" xr:uid="{956E8EC6-9B1D-4A8D-9F47-FEA8E8190ADD}">
      <formula1>0</formula1>
      <formula2>9999999999</formula2>
    </dataValidation>
    <dataValidation type="whole" imeMode="halfAlpha" allowBlank="1" showInputMessage="1" showErrorMessage="1" error="有効な数字を入力してください" sqref="W241" xr:uid="{18B425DF-6D22-4B8D-9D8B-1755B7B377C9}">
      <formula1>0</formula1>
      <formula2>9999999999</formula2>
    </dataValidation>
    <dataValidation type="whole" imeMode="halfAlpha" allowBlank="1" showInputMessage="1" showErrorMessage="1" error="有効な数字を入力してください" sqref="X241" xr:uid="{251ACF62-9006-4F66-9AF0-3095A4D427EE}">
      <formula1>0</formula1>
      <formula2>9999999999</formula2>
    </dataValidation>
    <dataValidation type="whole" imeMode="halfAlpha" allowBlank="1" showInputMessage="1" showErrorMessage="1" error="有効な数字を入力してください" sqref="Y241" xr:uid="{4F6A5601-6A77-4286-8E5A-A0C1B67478DD}">
      <formula1>0</formula1>
      <formula2>9999999999</formula2>
    </dataValidation>
    <dataValidation type="list" imeMode="halfAlpha" allowBlank="1" showInputMessage="1" showErrorMessage="1" error="リストから選択してください" sqref="L242:M242" xr:uid="{80CDC5FD-3DD7-45E2-84CA-D4A7FD25EF85}">
      <formula1>"○,　"</formula1>
    </dataValidation>
    <dataValidation type="list" imeMode="halfAlpha" allowBlank="1" showInputMessage="1" showErrorMessage="1" error="リストから選択してください" sqref="N242:O242" xr:uid="{D25C2D2E-B51B-4930-B90F-C5CC806C1886}">
      <formula1>"一般,特定,　"</formula1>
    </dataValidation>
    <dataValidation type="whole" imeMode="halfAlpha" allowBlank="1" showInputMessage="1" showErrorMessage="1" error="有効な数字を入力してください" sqref="P242" xr:uid="{0E7B41B5-9F31-45C9-9A62-C2E2A0688C64}">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Q242" xr:uid="{E2A6521A-07B2-4A75-A430-E3C300EF61C8}">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R242" xr:uid="{76E577C1-6345-4D72-8AC1-3A8B23BC6EF4}">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S242" xr:uid="{AB9305F4-A20C-4505-86BA-FB2847E16DCD}">
      <formula1>-9999999999</formula1>
      <formula2>9999999999</formula2>
    </dataValidation>
    <dataValidation type="whole" imeMode="halfAlpha" allowBlank="1" showInputMessage="1" showErrorMessage="1" error="有効な数字を入力してください" sqref="T242" xr:uid="{6CBAF6A4-F78A-4F1F-99AB-9003CFDC10FF}">
      <formula1>0</formula1>
      <formula2>9999999999</formula2>
    </dataValidation>
    <dataValidation type="whole" imeMode="halfAlpha" allowBlank="1" showInputMessage="1" showErrorMessage="1" error="有効な数字を入力してください" sqref="U242" xr:uid="{C96C3259-F2FB-4B35-9A77-BA6F26B88537}">
      <formula1>0</formula1>
      <formula2>9999999999</formula2>
    </dataValidation>
    <dataValidation type="whole" imeMode="halfAlpha" allowBlank="1" showInputMessage="1" showErrorMessage="1" error="有効な数字を入力してください" sqref="V242" xr:uid="{A6AE6588-6E45-47DE-8C5C-B77749034202}">
      <formula1>0</formula1>
      <formula2>9999999999</formula2>
    </dataValidation>
    <dataValidation type="whole" imeMode="halfAlpha" allowBlank="1" showInputMessage="1" showErrorMessage="1" error="有効な数字を入力してください" sqref="W242" xr:uid="{99F1F0AD-6401-452E-8D2B-65EA46549DDA}">
      <formula1>0</formula1>
      <formula2>9999999999</formula2>
    </dataValidation>
    <dataValidation type="whole" imeMode="halfAlpha" allowBlank="1" showInputMessage="1" showErrorMessage="1" error="有効な数字を入力してください" sqref="X242" xr:uid="{B0566D9B-A6BB-4574-91AE-C491B22BAB98}">
      <formula1>0</formula1>
      <formula2>9999999999</formula2>
    </dataValidation>
    <dataValidation type="whole" imeMode="halfAlpha" allowBlank="1" showInputMessage="1" showErrorMessage="1" error="有効な数字を入力してください" sqref="Y242" xr:uid="{D04F91E9-59A6-4EF5-8F66-6634AF4EE0D9}">
      <formula1>0</formula1>
      <formula2>9999999999</formula2>
    </dataValidation>
    <dataValidation type="list" imeMode="halfAlpha" allowBlank="1" showInputMessage="1" showErrorMessage="1" error="リストから選択してください" sqref="L243:M243" xr:uid="{71A3C761-EA88-4CA2-85C8-C7D4433C1CC7}">
      <formula1>"○,　"</formula1>
    </dataValidation>
    <dataValidation type="list" imeMode="halfAlpha" allowBlank="1" showInputMessage="1" showErrorMessage="1" error="リストから選択してください" sqref="N243:O243" xr:uid="{3EF1B219-4757-45B5-A2E4-0AE1434B824B}">
      <formula1>"一般,特定,　"</formula1>
    </dataValidation>
    <dataValidation type="whole" imeMode="halfAlpha" allowBlank="1" showInputMessage="1" showErrorMessage="1" error="有効な数字を入力してください" sqref="P243" xr:uid="{9FD73D8F-6CD8-4FEE-A51E-6D46903D117E}">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Q243" xr:uid="{9222F681-50BB-47B3-BBE3-414D523589D5}">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R243" xr:uid="{266C907E-2778-49B1-8416-02560938D9D4}">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S243" xr:uid="{F9280112-5BDD-464D-AC7E-AF757CF9A35A}">
      <formula1>-9999999999</formula1>
      <formula2>9999999999</formula2>
    </dataValidation>
    <dataValidation type="whole" imeMode="halfAlpha" allowBlank="1" showInputMessage="1" showErrorMessage="1" error="有効な数字を入力してください" sqref="T243" xr:uid="{B5AC5AFA-84E0-40D8-9F26-73DC133C907C}">
      <formula1>0</formula1>
      <formula2>9999999999</formula2>
    </dataValidation>
    <dataValidation type="whole" imeMode="halfAlpha" allowBlank="1" showInputMessage="1" showErrorMessage="1" error="有効な数字を入力してください" sqref="U243" xr:uid="{ED73AAA2-2CEC-4059-8509-9DC75BD95772}">
      <formula1>0</formula1>
      <formula2>9999999999</formula2>
    </dataValidation>
    <dataValidation type="whole" imeMode="halfAlpha" allowBlank="1" showInputMessage="1" showErrorMessage="1" error="有効な数字を入力してください" sqref="V243" xr:uid="{58DAC3C2-67BF-44CA-B17A-6FD7C18E9F80}">
      <formula1>0</formula1>
      <formula2>9999999999</formula2>
    </dataValidation>
    <dataValidation type="whole" imeMode="halfAlpha" allowBlank="1" showInputMessage="1" showErrorMessage="1" error="有効な数字を入力してください" sqref="W243" xr:uid="{07EFC2F0-B99C-41FD-B7A9-82A3D74A6CF2}">
      <formula1>0</formula1>
      <formula2>9999999999</formula2>
    </dataValidation>
    <dataValidation type="whole" imeMode="halfAlpha" allowBlank="1" showInputMessage="1" showErrorMessage="1" error="有効な数字を入力してください" sqref="X243" xr:uid="{B1B801C7-3111-4833-9A32-F7A20C392B88}">
      <formula1>0</formula1>
      <formula2>9999999999</formula2>
    </dataValidation>
    <dataValidation type="whole" imeMode="halfAlpha" allowBlank="1" showInputMessage="1" showErrorMessage="1" error="有効な数字を入力してください" sqref="Y243" xr:uid="{4AF7D16D-7582-49B3-8233-3AA7E112E686}">
      <formula1>0</formula1>
      <formula2>9999999999</formula2>
    </dataValidation>
    <dataValidation type="list" imeMode="halfAlpha" allowBlank="1" showInputMessage="1" showErrorMessage="1" error="リストから選択してください" sqref="L244:M244" xr:uid="{1F9C3391-53BF-41C3-8BB4-BD090E43174F}">
      <formula1>"○,　"</formula1>
    </dataValidation>
    <dataValidation type="list" imeMode="halfAlpha" allowBlank="1" showInputMessage="1" showErrorMessage="1" error="リストから選択してください" sqref="N244:O244" xr:uid="{46173385-B8E1-4FC4-8550-DAB2396B076F}">
      <formula1>"一般,特定,　"</formula1>
    </dataValidation>
    <dataValidation type="whole" imeMode="halfAlpha" allowBlank="1" showInputMessage="1" showErrorMessage="1" error="有効な数字を入力してください" sqref="P244" xr:uid="{9AD007F6-AB74-452B-8840-1EE6EE884DA4}">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Q244" xr:uid="{7FD06D8B-ECC0-4DF3-B761-0C066626C985}">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R244" xr:uid="{C04B600C-69C9-41E5-AD2B-390C76F3C84E}">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S244" xr:uid="{54BC6D0F-304B-4A7D-B7B8-674C29598489}">
      <formula1>-9999999999</formula1>
      <formula2>9999999999</formula2>
    </dataValidation>
    <dataValidation type="whole" imeMode="halfAlpha" allowBlank="1" showInputMessage="1" showErrorMessage="1" error="有効な数字を入力してください" sqref="T244" xr:uid="{3C03D35C-34D1-4513-A1B2-81089E36D481}">
      <formula1>0</formula1>
      <formula2>9999999999</formula2>
    </dataValidation>
    <dataValidation type="whole" imeMode="halfAlpha" allowBlank="1" showInputMessage="1" showErrorMessage="1" error="有効な数字を入力してください" sqref="U244" xr:uid="{FB153D74-F740-41D4-992D-2860B29F0151}">
      <formula1>0</formula1>
      <formula2>9999999999</formula2>
    </dataValidation>
    <dataValidation type="whole" imeMode="halfAlpha" allowBlank="1" showInputMessage="1" showErrorMessage="1" error="有効な数字を入力してください" sqref="V244" xr:uid="{59A34E99-A40B-4F98-8C61-1013432FBD3E}">
      <formula1>0</formula1>
      <formula2>9999999999</formula2>
    </dataValidation>
    <dataValidation type="whole" imeMode="halfAlpha" allowBlank="1" showInputMessage="1" showErrorMessage="1" error="有効な数字を入力してください" sqref="W244" xr:uid="{9910F02C-F040-428C-B3D1-51746879A730}">
      <formula1>0</formula1>
      <formula2>9999999999</formula2>
    </dataValidation>
    <dataValidation type="whole" imeMode="halfAlpha" allowBlank="1" showInputMessage="1" showErrorMessage="1" error="有効な数字を入力してください" sqref="X244" xr:uid="{E5DEFFAD-6C80-475B-9904-421F3DDF3979}">
      <formula1>0</formula1>
      <formula2>9999999999</formula2>
    </dataValidation>
    <dataValidation type="whole" imeMode="halfAlpha" allowBlank="1" showInputMessage="1" showErrorMessage="1" error="有効な数字を入力してください" sqref="Y244" xr:uid="{EEFF750B-E399-43C8-9A80-0EA392E2A459}">
      <formula1>0</formula1>
      <formula2>9999999999</formula2>
    </dataValidation>
    <dataValidation type="list" imeMode="halfAlpha" allowBlank="1" showInputMessage="1" showErrorMessage="1" error="リストから選択してください" sqref="L245:M245" xr:uid="{9AB6B74E-61C3-4168-9E92-322949D7E7A7}">
      <formula1>"○,　"</formula1>
    </dataValidation>
    <dataValidation type="list" imeMode="halfAlpha" allowBlank="1" showInputMessage="1" showErrorMessage="1" error="リストから選択してください" sqref="N245:O245" xr:uid="{11A6BB11-88E2-4213-BCC1-102F08600509}">
      <formula1>"一般,特定,　"</formula1>
    </dataValidation>
    <dataValidation type="whole" imeMode="halfAlpha" allowBlank="1" showInputMessage="1" showErrorMessage="1" error="有効な数字を入力してください" sqref="P245" xr:uid="{44DA913D-2D6C-4B7A-8DAB-AB37E8B9B511}">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Q245" xr:uid="{2D3FE274-6D0B-4204-B64D-3B05AAC705ED}">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R245" xr:uid="{26C104F3-3232-44A7-91B2-236C94E83A33}">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S245" xr:uid="{52B85EAC-33A1-494F-802C-F1E66B0B218B}">
      <formula1>-9999999999</formula1>
      <formula2>9999999999</formula2>
    </dataValidation>
    <dataValidation type="whole" imeMode="halfAlpha" allowBlank="1" showInputMessage="1" showErrorMessage="1" error="有効な数字を入力してください" sqref="T245" xr:uid="{89AC72D2-ADAC-4C9B-AA88-E2231A52D15A}">
      <formula1>0</formula1>
      <formula2>9999999999</formula2>
    </dataValidation>
    <dataValidation type="whole" imeMode="halfAlpha" allowBlank="1" showInputMessage="1" showErrorMessage="1" error="有効な数字を入力してください" sqref="U245" xr:uid="{3024A2BE-73BB-46EF-A9F0-A1B5531ADF29}">
      <formula1>0</formula1>
      <formula2>9999999999</formula2>
    </dataValidation>
    <dataValidation type="whole" imeMode="halfAlpha" allowBlank="1" showInputMessage="1" showErrorMessage="1" error="有効な数字を入力してください" sqref="V245" xr:uid="{57724338-208B-4768-A57D-FCB4B9AA6C75}">
      <formula1>0</formula1>
      <formula2>9999999999</formula2>
    </dataValidation>
    <dataValidation type="whole" imeMode="halfAlpha" allowBlank="1" showInputMessage="1" showErrorMessage="1" error="有効な数字を入力してください" sqref="W245" xr:uid="{6F5D63AE-F531-4AD3-8339-9BE4810E96C7}">
      <formula1>0</formula1>
      <formula2>9999999999</formula2>
    </dataValidation>
    <dataValidation type="whole" imeMode="halfAlpha" allowBlank="1" showInputMessage="1" showErrorMessage="1" error="有効な数字を入力してください" sqref="X245" xr:uid="{C059F667-175B-480A-8464-3BCE25F923CE}">
      <formula1>0</formula1>
      <formula2>9999999999</formula2>
    </dataValidation>
    <dataValidation type="whole" imeMode="halfAlpha" allowBlank="1" showInputMessage="1" showErrorMessage="1" error="有効な数字を入力してください" sqref="Y245" xr:uid="{5515CB3A-47F0-442A-81F7-A9C49C5A06B9}">
      <formula1>0</formula1>
      <formula2>9999999999</formula2>
    </dataValidation>
    <dataValidation type="list" imeMode="halfAlpha" allowBlank="1" showInputMessage="1" showErrorMessage="1" error="リストから選択してください" sqref="L246:M246" xr:uid="{87FA781B-09F1-49CB-A021-0D1AE48112A6}">
      <formula1>"○,　"</formula1>
    </dataValidation>
    <dataValidation type="list" imeMode="halfAlpha" allowBlank="1" showInputMessage="1" showErrorMessage="1" error="リストから選択してください" sqref="N246:O246" xr:uid="{BE9CC187-2682-49C8-BF73-9473FADD6475}">
      <formula1>"一般,特定,　"</formula1>
    </dataValidation>
    <dataValidation type="whole" imeMode="halfAlpha" allowBlank="1" showInputMessage="1" showErrorMessage="1" error="有効な数字を入力してください" sqref="P246" xr:uid="{5F7C17C7-9459-4A5B-B8D7-1C7B346D63C3}">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Q246" xr:uid="{DB570508-888B-41DD-90B0-FBE5D49CC2F9}">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R246" xr:uid="{AFBC064E-CB8B-4590-9B8D-533ED7B568CD}">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S246" xr:uid="{7C10CABA-5014-4A49-9AF3-5F445E8FF349}">
      <formula1>-9999999999</formula1>
      <formula2>9999999999</formula2>
    </dataValidation>
    <dataValidation type="whole" imeMode="halfAlpha" allowBlank="1" showInputMessage="1" showErrorMessage="1" error="有効な数字を入力してください" sqref="T246" xr:uid="{B5F26A25-693D-4C1A-90A6-269ACD38889C}">
      <formula1>0</formula1>
      <formula2>9999999999</formula2>
    </dataValidation>
    <dataValidation type="whole" imeMode="halfAlpha" allowBlank="1" showInputMessage="1" showErrorMessage="1" error="有効な数字を入力してください" sqref="U246" xr:uid="{CA854B1A-CB2B-430E-881A-48DD5926E2D0}">
      <formula1>0</formula1>
      <formula2>9999999999</formula2>
    </dataValidation>
    <dataValidation type="whole" imeMode="halfAlpha" allowBlank="1" showInputMessage="1" showErrorMessage="1" error="有効な数字を入力してください" sqref="V246" xr:uid="{5847C532-1B71-470B-B612-DFE298618CA2}">
      <formula1>0</formula1>
      <formula2>9999999999</formula2>
    </dataValidation>
    <dataValidation type="whole" imeMode="halfAlpha" allowBlank="1" showInputMessage="1" showErrorMessage="1" error="有効な数字を入力してください" sqref="W246" xr:uid="{AD75052A-5A34-45CB-8204-16C85F2FFE12}">
      <formula1>0</formula1>
      <formula2>9999999999</formula2>
    </dataValidation>
    <dataValidation type="whole" imeMode="halfAlpha" allowBlank="1" showInputMessage="1" showErrorMessage="1" error="有効な数字を入力してください" sqref="X246" xr:uid="{9C93C792-3AB6-4DCF-AE10-39D982B315BC}">
      <formula1>0</formula1>
      <formula2>9999999999</formula2>
    </dataValidation>
    <dataValidation type="whole" imeMode="halfAlpha" allowBlank="1" showInputMessage="1" showErrorMessage="1" error="有効な数字を入力してください" sqref="Y246" xr:uid="{5582221E-8521-4C7F-90F0-110AD915B63F}">
      <formula1>0</formula1>
      <formula2>9999999999</formula2>
    </dataValidation>
    <dataValidation type="list" imeMode="halfAlpha" allowBlank="1" showInputMessage="1" showErrorMessage="1" error="リストから選択してください" sqref="L247:M247" xr:uid="{63C0E047-A683-4ABD-9F9B-D087797E7DE6}">
      <formula1>"○,　"</formula1>
    </dataValidation>
    <dataValidation type="list" imeMode="halfAlpha" allowBlank="1" showInputMessage="1" showErrorMessage="1" error="リストから選択してください" sqref="N247:O247" xr:uid="{FD40D16A-4DE0-4515-8981-B601AA947409}">
      <formula1>"一般,特定,　"</formula1>
    </dataValidation>
    <dataValidation type="whole" imeMode="halfAlpha" allowBlank="1" showInputMessage="1" showErrorMessage="1" error="有効な数字を入力してください" sqref="P247" xr:uid="{F9BBD074-D6D5-4FE0-A4CC-31751AABA539}">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Q247" xr:uid="{92E7840C-5408-4AE5-9CD3-23DECF313775}">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R247" xr:uid="{C5252431-FA6B-4178-9467-8DBAA6835D0A}">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S247" xr:uid="{E967CFEE-FAB7-489B-80EA-E1624DF3046F}">
      <formula1>-9999999999</formula1>
      <formula2>9999999999</formula2>
    </dataValidation>
    <dataValidation type="whole" imeMode="halfAlpha" allowBlank="1" showInputMessage="1" showErrorMessage="1" error="有効な数字を入力してください" sqref="T247" xr:uid="{775F64AA-FC83-4EC8-B5E6-2780C590D8DD}">
      <formula1>0</formula1>
      <formula2>9999999999</formula2>
    </dataValidation>
    <dataValidation type="whole" imeMode="halfAlpha" allowBlank="1" showInputMessage="1" showErrorMessage="1" error="有効な数字を入力してください" sqref="U247" xr:uid="{FB3C89DF-73AD-4816-882D-5A056B12D9C9}">
      <formula1>0</formula1>
      <formula2>9999999999</formula2>
    </dataValidation>
    <dataValidation type="whole" imeMode="halfAlpha" allowBlank="1" showInputMessage="1" showErrorMessage="1" error="有効な数字を入力してください" sqref="V247" xr:uid="{BC89B56E-F310-4064-BF6D-A306443E6691}">
      <formula1>0</formula1>
      <formula2>9999999999</formula2>
    </dataValidation>
    <dataValidation type="whole" imeMode="halfAlpha" allowBlank="1" showInputMessage="1" showErrorMessage="1" error="有効な数字を入力してください" sqref="W247" xr:uid="{F1415D33-2F3A-44B4-A03B-C8A6B02389C0}">
      <formula1>0</formula1>
      <formula2>9999999999</formula2>
    </dataValidation>
    <dataValidation type="whole" imeMode="halfAlpha" allowBlank="1" showInputMessage="1" showErrorMessage="1" error="有効な数字を入力してください" sqref="X247" xr:uid="{7DFBC77E-2D7F-4227-9E7B-8F084FCD3248}">
      <formula1>0</formula1>
      <formula2>9999999999</formula2>
    </dataValidation>
    <dataValidation type="whole" imeMode="halfAlpha" allowBlank="1" showInputMessage="1" showErrorMessage="1" error="有効な数字を入力してください" sqref="Y247" xr:uid="{F5128F1E-2A8A-4A2D-82A4-46D742DADA1A}">
      <formula1>0</formula1>
      <formula2>9999999999</formula2>
    </dataValidation>
    <dataValidation type="list" imeMode="halfAlpha" allowBlank="1" showInputMessage="1" showErrorMessage="1" error="リストから選択してください" sqref="L248:M248" xr:uid="{E81647EC-4C30-4186-85D9-1A1399CB308C}">
      <formula1>"○,　"</formula1>
    </dataValidation>
    <dataValidation type="list" imeMode="halfAlpha" allowBlank="1" showInputMessage="1" showErrorMessage="1" error="リストから選択してください" sqref="N248:O248" xr:uid="{DC17BC2D-A529-4A32-8259-BF0FB0BFB6DD}">
      <formula1>"一般,特定,　"</formula1>
    </dataValidation>
    <dataValidation type="whole" imeMode="halfAlpha" allowBlank="1" showInputMessage="1" showErrorMessage="1" error="有効な数字を入力してください" sqref="P248" xr:uid="{91761E9B-FBED-42DF-A49B-799FB7B9CF34}">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Q248" xr:uid="{388248C6-B1CE-4455-B01A-A72CF5F12A57}">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R248" xr:uid="{8439A78A-85EE-4B1B-9437-80BADBF8F7EE}">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S248" xr:uid="{04DA9AE3-2A29-4AB1-95AD-3BBD509866CF}">
      <formula1>-9999999999</formula1>
      <formula2>9999999999</formula2>
    </dataValidation>
    <dataValidation type="whole" imeMode="halfAlpha" allowBlank="1" showInputMessage="1" showErrorMessage="1" error="有効な数字を入力してください" sqref="T248" xr:uid="{05D4738F-C38C-45BC-8FF6-A4E33FB37E88}">
      <formula1>0</formula1>
      <formula2>9999999999</formula2>
    </dataValidation>
    <dataValidation type="whole" imeMode="halfAlpha" allowBlank="1" showInputMessage="1" showErrorMessage="1" error="有効な数字を入力してください" sqref="U248" xr:uid="{F00623B8-86E1-4A92-B4F3-A65B4AFB3B69}">
      <formula1>0</formula1>
      <formula2>9999999999</formula2>
    </dataValidation>
    <dataValidation type="whole" imeMode="halfAlpha" allowBlank="1" showInputMessage="1" showErrorMessage="1" error="有効な数字を入力してください" sqref="V248" xr:uid="{47D5CC9D-80B3-496D-9486-7A9840382CF5}">
      <formula1>0</formula1>
      <formula2>9999999999</formula2>
    </dataValidation>
    <dataValidation type="whole" imeMode="halfAlpha" allowBlank="1" showInputMessage="1" showErrorMessage="1" error="有効な数字を入力してください" sqref="W248" xr:uid="{F863C8D5-7AB8-4F6F-8AC8-8E3FB2F61014}">
      <formula1>0</formula1>
      <formula2>9999999999</formula2>
    </dataValidation>
    <dataValidation type="whole" imeMode="halfAlpha" allowBlank="1" showInputMessage="1" showErrorMessage="1" error="有効な数字を入力してください" sqref="X248" xr:uid="{8FA6C6D1-E1DB-4B67-930A-96D93BC6A06F}">
      <formula1>0</formula1>
      <formula2>9999999999</formula2>
    </dataValidation>
    <dataValidation type="whole" imeMode="halfAlpha" allowBlank="1" showInputMessage="1" showErrorMessage="1" error="有効な数字を入力してください" sqref="Y248" xr:uid="{562A8AA8-59E0-42F8-A720-6FC27114D6E1}">
      <formula1>0</formula1>
      <formula2>9999999999</formula2>
    </dataValidation>
    <dataValidation type="list" imeMode="halfAlpha" allowBlank="1" showInputMessage="1" showErrorMessage="1" error="リストから選択してください" sqref="L249:M249" xr:uid="{DC0B98B3-0C08-48C6-8207-C7B46E772436}">
      <formula1>"○,　"</formula1>
    </dataValidation>
    <dataValidation type="list" imeMode="halfAlpha" allowBlank="1" showInputMessage="1" showErrorMessage="1" error="リストから選択してください" sqref="N249:O249" xr:uid="{AF772C6A-5C3D-4A3D-80EC-AB8A6F00B4E7}">
      <formula1>"一般,特定,　"</formula1>
    </dataValidation>
    <dataValidation type="whole" imeMode="halfAlpha" allowBlank="1" showInputMessage="1" showErrorMessage="1" error="有効な数字を入力してください" sqref="P249" xr:uid="{E17CA42C-1F41-4F37-8C6C-BF9F0B53D6F1}">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Q249" xr:uid="{B2B6BEA6-4DB4-4F17-BCB6-2CCC734E2D6A}">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R249" xr:uid="{A99524CA-6FCD-48D4-9C5A-2BEA9901DC17}">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S249" xr:uid="{1FF4D644-4F9B-43E0-AE45-473B54A2F1B2}">
      <formula1>-9999999999</formula1>
      <formula2>9999999999</formula2>
    </dataValidation>
    <dataValidation type="whole" imeMode="halfAlpha" allowBlank="1" showInputMessage="1" showErrorMessage="1" error="有効な数字を入力してください" sqref="T249" xr:uid="{F373DB59-F4AB-41AD-8E58-69EF6EAD4B6A}">
      <formula1>0</formula1>
      <formula2>9999999999</formula2>
    </dataValidation>
    <dataValidation type="whole" imeMode="halfAlpha" allowBlank="1" showInputMessage="1" showErrorMessage="1" error="有効な数字を入力してください" sqref="U249" xr:uid="{354A5CD2-0B2A-46FD-BCEE-F010B46F00A6}">
      <formula1>0</formula1>
      <formula2>9999999999</formula2>
    </dataValidation>
    <dataValidation type="whole" imeMode="halfAlpha" allowBlank="1" showInputMessage="1" showErrorMessage="1" error="有効な数字を入力してください" sqref="V249" xr:uid="{88CB2041-3574-4289-88ED-DED57D3F2A58}">
      <formula1>0</formula1>
      <formula2>9999999999</formula2>
    </dataValidation>
    <dataValidation type="whole" imeMode="halfAlpha" allowBlank="1" showInputMessage="1" showErrorMessage="1" error="有効な数字を入力してください" sqref="W249" xr:uid="{A474993F-BEF8-49C5-87BF-1CE2A8CAC450}">
      <formula1>0</formula1>
      <formula2>9999999999</formula2>
    </dataValidation>
    <dataValidation type="whole" imeMode="halfAlpha" allowBlank="1" showInputMessage="1" showErrorMessage="1" error="有効な数字を入力してください" sqref="X249" xr:uid="{BC8C4C5A-F522-4771-8E95-524DEF9CCFD5}">
      <formula1>0</formula1>
      <formula2>9999999999</formula2>
    </dataValidation>
    <dataValidation type="whole" imeMode="halfAlpha" allowBlank="1" showInputMessage="1" showErrorMessage="1" error="有効な数字を入力してください" sqref="Y249" xr:uid="{00129028-AEA8-440C-92C8-9CA0FC5FEAD5}">
      <formula1>0</formula1>
      <formula2>9999999999</formula2>
    </dataValidation>
    <dataValidation type="list" imeMode="halfAlpha" allowBlank="1" showInputMessage="1" showErrorMessage="1" error="リストから選択してください" sqref="L250:M250" xr:uid="{6BCE8CBD-913C-4EE2-94F6-B30628FBDCF4}">
      <formula1>"○,　"</formula1>
    </dataValidation>
    <dataValidation type="list" imeMode="halfAlpha" allowBlank="1" showInputMessage="1" showErrorMessage="1" error="リストから選択してください" sqref="N250:O250" xr:uid="{8CB972C3-DFC5-4847-90CD-DDCCF2D71FD8}">
      <formula1>"一般,特定,　"</formula1>
    </dataValidation>
    <dataValidation type="whole" imeMode="halfAlpha" allowBlank="1" showInputMessage="1" showErrorMessage="1" error="有効な数字を入力してください" sqref="P250" xr:uid="{814CD48B-5B6B-497F-B48F-4CD34BDAF4FC}">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Q250" xr:uid="{6E5656B2-C753-4FBE-B59B-D94FE2AAD88B}">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R250" xr:uid="{17E204B3-04B3-4686-9815-BF2CDEE936BA}">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S250" xr:uid="{0156B0EA-0089-4C0E-BF1B-8103510903F3}">
      <formula1>-9999999999</formula1>
      <formula2>9999999999</formula2>
    </dataValidation>
    <dataValidation type="whole" imeMode="halfAlpha" allowBlank="1" showInputMessage="1" showErrorMessage="1" error="有効な数字を入力してください" sqref="T250" xr:uid="{8CB690E1-9826-4108-9B66-8D57C1CC0862}">
      <formula1>0</formula1>
      <formula2>9999999999</formula2>
    </dataValidation>
    <dataValidation type="whole" imeMode="halfAlpha" allowBlank="1" showInputMessage="1" showErrorMessage="1" error="有効な数字を入力してください" sqref="U250" xr:uid="{AAFB741A-197E-4540-8C17-4ECD0520D1BA}">
      <formula1>0</formula1>
      <formula2>9999999999</formula2>
    </dataValidation>
    <dataValidation type="whole" imeMode="halfAlpha" allowBlank="1" showInputMessage="1" showErrorMessage="1" error="有効な数字を入力してください" sqref="V250" xr:uid="{30BB70E9-7BF3-4DB6-832A-C8354BF5A637}">
      <formula1>0</formula1>
      <formula2>9999999999</formula2>
    </dataValidation>
    <dataValidation type="whole" imeMode="halfAlpha" allowBlank="1" showInputMessage="1" showErrorMessage="1" error="有効な数字を入力してください" sqref="W250" xr:uid="{EA62468C-6A85-4C77-8C27-E3664BE1AD1C}">
      <formula1>0</formula1>
      <formula2>9999999999</formula2>
    </dataValidation>
    <dataValidation type="whole" imeMode="halfAlpha" allowBlank="1" showInputMessage="1" showErrorMessage="1" error="有効な数字を入力してください" sqref="X250" xr:uid="{4B0DA7F6-6CEB-4A87-BB63-1FDD2DCE4267}">
      <formula1>0</formula1>
      <formula2>9999999999</formula2>
    </dataValidation>
    <dataValidation type="whole" imeMode="halfAlpha" allowBlank="1" showInputMessage="1" showErrorMessage="1" error="有効な数字を入力してください" sqref="Y250" xr:uid="{214A95C6-9922-4044-AD87-E26EFE43279C}">
      <formula1>0</formula1>
      <formula2>9999999999</formula2>
    </dataValidation>
    <dataValidation type="list" imeMode="halfAlpha" allowBlank="1" showInputMessage="1" showErrorMessage="1" error="リストから選択してください" sqref="L251:M251" xr:uid="{DA7098AC-EBDA-47B2-B4C6-6B92BD484853}">
      <formula1>"○,　"</formula1>
    </dataValidation>
    <dataValidation type="list" imeMode="halfAlpha" allowBlank="1" showInputMessage="1" showErrorMessage="1" error="リストから選択してください" sqref="N251:O251" xr:uid="{08405FA8-C109-4DF3-A06B-5667F2D4214A}">
      <formula1>"一般,特定,　"</formula1>
    </dataValidation>
    <dataValidation type="whole" imeMode="halfAlpha" allowBlank="1" showInputMessage="1" showErrorMessage="1" error="有効な数字を入力してください" sqref="P251" xr:uid="{ECDC2945-2892-49C2-899B-E984FB899A74}">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Q251" xr:uid="{507201D3-9F38-47FA-9B39-F879047CFF03}">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R251" xr:uid="{8E38942C-490D-436B-A152-8775C7DC96C4}">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S251" xr:uid="{2FA36B5B-9D38-42BF-A9BB-28CAFBF24945}">
      <formula1>-9999999999</formula1>
      <formula2>9999999999</formula2>
    </dataValidation>
    <dataValidation type="whole" imeMode="halfAlpha" allowBlank="1" showInputMessage="1" showErrorMessage="1" error="有効な数字を入力してください" sqref="T251" xr:uid="{8DFAD003-D4AF-4A6A-B0EA-E66BF09EB8B0}">
      <formula1>0</formula1>
      <formula2>9999999999</formula2>
    </dataValidation>
    <dataValidation type="whole" imeMode="halfAlpha" allowBlank="1" showInputMessage="1" showErrorMessage="1" error="有効な数字を入力してください" sqref="U251" xr:uid="{6DA9E3A0-A173-4D56-8357-1E76F6A5E9CA}">
      <formula1>0</formula1>
      <formula2>9999999999</formula2>
    </dataValidation>
    <dataValidation type="whole" imeMode="halfAlpha" allowBlank="1" showInputMessage="1" showErrorMessage="1" error="有効な数字を入力してください" sqref="V251" xr:uid="{E201299D-4238-4FFD-A96B-F6B003777A6C}">
      <formula1>0</formula1>
      <formula2>9999999999</formula2>
    </dataValidation>
    <dataValidation type="whole" imeMode="halfAlpha" allowBlank="1" showInputMessage="1" showErrorMessage="1" error="有効な数字を入力してください" sqref="W251" xr:uid="{E81DC00E-841A-4FFE-9340-C89FB48873FF}">
      <formula1>0</formula1>
      <formula2>9999999999</formula2>
    </dataValidation>
    <dataValidation type="whole" imeMode="halfAlpha" allowBlank="1" showInputMessage="1" showErrorMessage="1" error="有効な数字を入力してください" sqref="X251" xr:uid="{393B58C8-F833-402F-805B-0FB38F6AFD29}">
      <formula1>0</formula1>
      <formula2>9999999999</formula2>
    </dataValidation>
    <dataValidation type="whole" imeMode="halfAlpha" allowBlank="1" showInputMessage="1" showErrorMessage="1" error="有効な数字を入力してください" sqref="Y251" xr:uid="{FCAB5AE9-F09D-445D-9AF2-7F28E990F049}">
      <formula1>0</formula1>
      <formula2>9999999999</formula2>
    </dataValidation>
    <dataValidation type="list" imeMode="halfAlpha" allowBlank="1" showInputMessage="1" showErrorMessage="1" error="リストから選択してください" sqref="L252:M252" xr:uid="{001B52CB-6475-4747-BB63-2EB5990AC84F}">
      <formula1>"○,　"</formula1>
    </dataValidation>
    <dataValidation type="list" imeMode="halfAlpha" allowBlank="1" showInputMessage="1" showErrorMessage="1" error="リストから選択してください" sqref="N252:O252" xr:uid="{1897F08C-93EC-4C56-B6D7-26CB0D459C44}">
      <formula1>"一般,特定,　"</formula1>
    </dataValidation>
    <dataValidation type="whole" imeMode="halfAlpha" allowBlank="1" showInputMessage="1" showErrorMessage="1" error="有効な数字を入力してください" sqref="P252" xr:uid="{C3432700-8DDA-46C3-AE87-E8128EB0CF00}">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Q252" xr:uid="{0FEEB6C4-0AB0-41A8-B84A-07AD4B513B73}">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R252" xr:uid="{51EA09F3-45B0-48DC-9864-D64D35808A6E}">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S252" xr:uid="{D5D9CECA-ADFC-418C-9EFA-890B271C46FE}">
      <formula1>-9999999999</formula1>
      <formula2>9999999999</formula2>
    </dataValidation>
    <dataValidation type="whole" imeMode="halfAlpha" allowBlank="1" showInputMessage="1" showErrorMessage="1" error="有効な数字を入力してください" sqref="T252" xr:uid="{79A2D8EE-AA79-4883-9664-B5CE1ED15292}">
      <formula1>0</formula1>
      <formula2>9999999999</formula2>
    </dataValidation>
    <dataValidation type="whole" imeMode="halfAlpha" allowBlank="1" showInputMessage="1" showErrorMessage="1" error="有効な数字を入力してください" sqref="U252" xr:uid="{CCD1B264-495A-4C3D-9446-D79A68D6D3D4}">
      <formula1>0</formula1>
      <formula2>9999999999</formula2>
    </dataValidation>
    <dataValidation type="whole" imeMode="halfAlpha" allowBlank="1" showInputMessage="1" showErrorMessage="1" error="有効な数字を入力してください" sqref="V252" xr:uid="{0A02A3A0-E054-42F5-AA88-D864E3388F44}">
      <formula1>0</formula1>
      <formula2>9999999999</formula2>
    </dataValidation>
    <dataValidation type="whole" imeMode="halfAlpha" allowBlank="1" showInputMessage="1" showErrorMessage="1" error="有効な数字を入力してください" sqref="W252" xr:uid="{78900CDE-0122-48B8-92D7-35CC6486E952}">
      <formula1>0</formula1>
      <formula2>9999999999</formula2>
    </dataValidation>
    <dataValidation type="whole" imeMode="halfAlpha" allowBlank="1" showInputMessage="1" showErrorMessage="1" error="有効な数字を入力してください" sqref="X252" xr:uid="{5D2EA931-192F-473D-A944-B0A9134BCB8A}">
      <formula1>0</formula1>
      <formula2>9999999999</formula2>
    </dataValidation>
    <dataValidation type="whole" imeMode="halfAlpha" allowBlank="1" showInputMessage="1" showErrorMessage="1" error="有効な数字を入力してください" sqref="Y252" xr:uid="{89DBAC03-E019-4A5A-AC7C-616E62AD4C05}">
      <formula1>0</formula1>
      <formula2>9999999999</formula2>
    </dataValidation>
    <dataValidation type="list" imeMode="halfAlpha" allowBlank="1" showInputMessage="1" showErrorMessage="1" error="リストから選択してください" sqref="L253:M253" xr:uid="{39946138-1767-4F46-BEE1-4A336F950B12}">
      <formula1>"○,　"</formula1>
    </dataValidation>
    <dataValidation type="whole" imeMode="halfAlpha" allowBlank="1" showInputMessage="1" showErrorMessage="1" error="有効な数字を入力してください。10兆円以上になる場合は、9,999,999,999と入力してください" sqref="Q253" xr:uid="{C1545FB8-B810-4E38-A8AE-8FCC59DA4BE4}">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R253" xr:uid="{B801E350-3F5A-477B-9999-38F98ABA412B}">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S253" xr:uid="{325CC067-33A3-4D65-8E50-32F159AF7BC8}">
      <formula1>-9999999999</formula1>
      <formula2>9999999999</formula2>
    </dataValidation>
    <dataValidation type="whole" imeMode="halfAlpha" allowBlank="1" showInputMessage="1" showErrorMessage="1" error="有効な数字を入力してください" sqref="T253" xr:uid="{DDE0F872-5EE9-40DE-ADD1-7A96DEB92875}">
      <formula1>0</formula1>
      <formula2>9999999999</formula2>
    </dataValidation>
    <dataValidation type="whole" imeMode="halfAlpha" allowBlank="1" showInputMessage="1" showErrorMessage="1" error="有効な数字を入力してください" sqref="U253" xr:uid="{91D41A80-1B24-490D-B437-77F41DF82F39}">
      <formula1>0</formula1>
      <formula2>9999999999</formula2>
    </dataValidation>
    <dataValidation type="whole" imeMode="halfAlpha" allowBlank="1" showInputMessage="1" showErrorMessage="1" error="有効な数字を入力してください" sqref="V253" xr:uid="{F70049E5-5AFF-4B42-9EE2-B92DD57266B7}">
      <formula1>0</formula1>
      <formula2>9999999999</formula2>
    </dataValidation>
    <dataValidation type="whole" imeMode="halfAlpha" allowBlank="1" showInputMessage="1" showErrorMessage="1" error="有効な数字を入力してください" sqref="W253" xr:uid="{20545A49-33A9-47B4-B0C4-4E8C87198A07}">
      <formula1>0</formula1>
      <formula2>9999999999</formula2>
    </dataValidation>
    <dataValidation type="whole" imeMode="halfAlpha" allowBlank="1" showInputMessage="1" showErrorMessage="1" error="有効な数字を入力してください" sqref="X253" xr:uid="{02825336-61A5-4555-81C6-7501F81D0B94}">
      <formula1>0</formula1>
      <formula2>9999999999</formula2>
    </dataValidation>
    <dataValidation type="whole" imeMode="halfAlpha" allowBlank="1" showInputMessage="1" showErrorMessage="1" error="有効な数字を入力してください" sqref="Y253" xr:uid="{A9B17974-E40A-4F13-83A3-A991B0B7AFA2}">
      <formula1>0</formula1>
      <formula2>9999999999</formula2>
    </dataValidation>
    <dataValidation type="whole" imeMode="halfAlpha" allowBlank="1" showInputMessage="1" showErrorMessage="1" error="有効な数字を入力してください" sqref="I260:M260" xr:uid="{EF2C431D-6531-4B79-8356-B42D2998BC01}">
      <formula1>0</formula1>
      <formula2>9999999999</formula2>
    </dataValidation>
    <dataValidation type="whole" imeMode="halfAlpha" allowBlank="1" showInputMessage="1" showErrorMessage="1" error="有効な数字を入力してください" sqref="I262:M262" xr:uid="{81D6809B-0FB7-4834-BC5D-53D94A2BC5A4}">
      <formula1>0</formula1>
      <formula2>9999999999</formula2>
    </dataValidation>
    <dataValidation type="list" imeMode="halfAlpha" allowBlank="1" showInputMessage="1" showErrorMessage="1" error="リストから選択してください" sqref="I264:M264" xr:uid="{C0499764-767A-4A87-B6BF-3C1EB93BF013}">
      <formula1>"有,無,　"</formula1>
    </dataValidation>
    <dataValidation type="list" imeMode="halfAlpha" allowBlank="1" showInputMessage="1" showErrorMessage="1" error="リストから選択してください" sqref="I266:M266" xr:uid="{63F925BB-77D3-45ED-A0E6-A3A10B342D8B}">
      <formula1>"有,無,　"</formula1>
    </dataValidation>
    <dataValidation type="list" imeMode="halfAlpha" allowBlank="1" showInputMessage="1" showErrorMessage="1" error="リストから選択してください" sqref="I268:Y268" xr:uid="{CD225E3C-5DE8-440B-BBAF-E2BCD1B05BEB}">
      <formula1>"障害者雇用の義務があり法定雇用率を達成している,障害者雇用の義務はないが障害者を雇用している,上記以外,　"</formula1>
    </dataValidation>
    <dataValidation type="whole" imeMode="halfAlpha" allowBlank="1" showInputMessage="1" showErrorMessage="1" error="有効な数字を入力してください" sqref="I270:M270" xr:uid="{58BC5F7E-8C95-4B66-84BE-498F59599C0D}">
      <formula1>0</formula1>
      <formula2>9999999999</formula2>
    </dataValidation>
    <dataValidation type="whole" imeMode="halfAlpha" allowBlank="1" showInputMessage="1" showErrorMessage="1" error="有効な数字を入力してください" sqref="I272:M272" xr:uid="{E775F393-C217-4F0C-81AF-C0029B8BC98F}">
      <formula1>0</formula1>
      <formula2>9999999999</formula2>
    </dataValidation>
    <dataValidation type="list" imeMode="halfAlpha" allowBlank="1" showInputMessage="1" showErrorMessage="1" error="リストから選択してください" sqref="I274:M274" xr:uid="{F92145C0-80BD-4186-8BD6-41AC43E72B54}">
      <formula1>"有,無,　"</formula1>
    </dataValidation>
    <dataValidation type="whole" imeMode="halfAlpha" allowBlank="1" showInputMessage="1" showErrorMessage="1" error="有効な数字を入力してください" sqref="Q280" xr:uid="{594048FC-1DAD-4C48-AB72-1DAF3ED31427}">
      <formula1>0</formula1>
      <formula2>9999999999</formula2>
    </dataValidation>
    <dataValidation type="whole" imeMode="halfAlpha" allowBlank="1" showInputMessage="1" showErrorMessage="1" error="有効な数字を入力してください" sqref="R280" xr:uid="{0E4BF2DA-209F-4DFF-90A0-335EDB7E0BA0}">
      <formula1>0</formula1>
      <formula2>9999999999</formula2>
    </dataValidation>
    <dataValidation type="whole" imeMode="halfAlpha" allowBlank="1" showInputMessage="1" showErrorMessage="1" error="有効な数字を入力してください" sqref="Q281" xr:uid="{EA00D049-A092-4F01-ABF8-F47E08725653}">
      <formula1>0</formula1>
      <formula2>9999999999</formula2>
    </dataValidation>
    <dataValidation type="whole" imeMode="halfAlpha" allowBlank="1" showInputMessage="1" showErrorMessage="1" error="有効な数字を入力してください" sqref="R281" xr:uid="{C1978685-56E3-44D1-A0A8-DF13E8CA928A}">
      <formula1>0</formula1>
      <formula2>9999999999</formula2>
    </dataValidation>
    <dataValidation type="whole" imeMode="halfAlpha" allowBlank="1" showInputMessage="1" showErrorMessage="1" error="有効な数字を入力してください" sqref="Q282" xr:uid="{AB98D20D-59DC-40B3-81BB-B6115407131C}">
      <formula1>0</formula1>
      <formula2>9999999999</formula2>
    </dataValidation>
    <dataValidation type="whole" imeMode="halfAlpha" allowBlank="1" showInputMessage="1" showErrorMessage="1" error="有効な数字を入力してください" sqref="R282" xr:uid="{CBFEED7C-22C2-4316-A11D-6CD46493B6D7}">
      <formula1>0</formula1>
      <formula2>9999999999</formula2>
    </dataValidation>
    <dataValidation type="whole" imeMode="halfAlpha" allowBlank="1" showInputMessage="1" showErrorMessage="1" error="有効な数字を入力してください" sqref="Q283" xr:uid="{B1E2F5B3-E252-452E-9315-33E2C3F23D29}">
      <formula1>0</formula1>
      <formula2>9999999999</formula2>
    </dataValidation>
    <dataValidation type="whole" imeMode="halfAlpha" allowBlank="1" showInputMessage="1" showErrorMessage="1" error="有効な数字を入力してください" sqref="R283" xr:uid="{33A4197A-02AF-4053-81B2-B472642B7417}">
      <formula1>0</formula1>
      <formula2>9999999999</formula2>
    </dataValidation>
    <dataValidation type="whole" imeMode="halfAlpha" allowBlank="1" showInputMessage="1" showErrorMessage="1" error="有効な数字を入力してください" sqref="Q284" xr:uid="{8FDB5FD5-DD9A-40D8-BE34-495AC6E548EF}">
      <formula1>0</formula1>
      <formula2>9999999999</formula2>
    </dataValidation>
    <dataValidation type="whole" imeMode="halfAlpha" allowBlank="1" showInputMessage="1" showErrorMessage="1" error="有効な数字を入力してください" sqref="R284" xr:uid="{EDD48A9A-4DFD-4C4D-A982-B926253A6DF9}">
      <formula1>0</formula1>
      <formula2>9999999999</formula2>
    </dataValidation>
    <dataValidation type="whole" imeMode="halfAlpha" allowBlank="1" showInputMessage="1" showErrorMessage="1" error="有効な数字を入力してください" sqref="Q285" xr:uid="{B1A54CB3-7572-495F-AF20-A45FAF133C42}">
      <formula1>0</formula1>
      <formula2>9999999999</formula2>
    </dataValidation>
    <dataValidation type="whole" imeMode="halfAlpha" allowBlank="1" showInputMessage="1" showErrorMessage="1" error="有効な数字を入力してください" sqref="R285" xr:uid="{ECC72A0F-BC68-43B4-AB28-92527EA44ABE}">
      <formula1>0</formula1>
      <formula2>9999999999</formula2>
    </dataValidation>
    <dataValidation type="whole" imeMode="halfAlpha" allowBlank="1" showInputMessage="1" showErrorMessage="1" error="有効な数字を入力してください" sqref="Q286" xr:uid="{89527AA4-A020-4EF5-BDA3-8FC9D8809670}">
      <formula1>0</formula1>
      <formula2>9999999999</formula2>
    </dataValidation>
    <dataValidation type="whole" imeMode="halfAlpha" allowBlank="1" showInputMessage="1" showErrorMessage="1" error="有効な数字を入力してください" sqref="R286" xr:uid="{152EDED1-9A8D-4013-81D6-CD0320B35FF4}">
      <formula1>0</formula1>
      <formula2>9999999999</formula2>
    </dataValidation>
    <dataValidation type="whole" imeMode="halfAlpha" allowBlank="1" showInputMessage="1" showErrorMessage="1" error="有効な数字を入力してください" sqref="Q287" xr:uid="{47D11F0F-E184-49C6-A12C-DB8FA057EEF8}">
      <formula1>0</formula1>
      <formula2>9999999999</formula2>
    </dataValidation>
    <dataValidation type="whole" imeMode="halfAlpha" allowBlank="1" showInputMessage="1" showErrorMessage="1" error="有効な数字を入力してください" sqref="R287" xr:uid="{B45B9B40-0680-4E6D-A342-DB8574284B6C}">
      <formula1>0</formula1>
      <formula2>9999999999</formula2>
    </dataValidation>
    <dataValidation type="whole" imeMode="halfAlpha" allowBlank="1" showInputMessage="1" showErrorMessage="1" error="有効な数字を入力してください" sqref="Q288" xr:uid="{08555C67-965B-4092-A91E-2572118BD53A}">
      <formula1>0</formula1>
      <formula2>9999999999</formula2>
    </dataValidation>
    <dataValidation type="whole" imeMode="halfAlpha" allowBlank="1" showInputMessage="1" showErrorMessage="1" error="有効な数字を入力してください" sqref="R288" xr:uid="{72018576-1E7E-4109-A380-D7CAA1F4F4EB}">
      <formula1>0</formula1>
      <formula2>9999999999</formula2>
    </dataValidation>
    <dataValidation type="whole" imeMode="halfAlpha" allowBlank="1" showInputMessage="1" showErrorMessage="1" error="有効な数字を入力してください" sqref="Q289" xr:uid="{016B35B9-32D9-4E0F-A784-DAAE2A1935F5}">
      <formula1>0</formula1>
      <formula2>9999999999</formula2>
    </dataValidation>
    <dataValidation type="whole" imeMode="halfAlpha" allowBlank="1" showInputMessage="1" showErrorMessage="1" error="有効な数字を入力してください" sqref="R289" xr:uid="{D6AC5136-5D0C-49C5-A69D-FD90B31694B1}">
      <formula1>0</formula1>
      <formula2>9999999999</formula2>
    </dataValidation>
    <dataValidation type="whole" imeMode="halfAlpha" allowBlank="1" showInputMessage="1" showErrorMessage="1" error="有効な数字を入力してください" sqref="I292:M292" xr:uid="{537DBB00-558A-4E7E-8D3A-8003328B518E}">
      <formula1>0</formula1>
      <formula2>9999999999</formula2>
    </dataValidation>
    <dataValidation type="list" imeMode="halfAlpha" allowBlank="1" showInputMessage="1" showErrorMessage="1" error="リストから選択してください" sqref="I294:M294" xr:uid="{9B788F48-0015-43FF-9A83-E03FF274D073}">
      <formula1>"有,無,　"</formula1>
    </dataValidation>
    <dataValidation type="whole" imeMode="halfAlpha" allowBlank="1" showInputMessage="1" showErrorMessage="1" error="有効な数字を入力してください" sqref="I296:M296" xr:uid="{4014A7DB-1DFE-42CD-8B7B-B9382A9E0AA9}">
      <formula1>0</formula1>
      <formula2>9999999999</formula2>
    </dataValidation>
  </dataValidations>
  <pageMargins left="0.19685039370078741" right="0.19685039370078741" top="0.39370078740157483" bottom="0.19685039370078741" header="0.19685039370078741" footer="0.19685039370078741"/>
  <pageSetup paperSize="9" scale="63" fitToHeight="0" orientation="portrait" r:id="rId1"/>
  <headerFooter>
    <oddHeader>&amp;R&amp;8&amp;P/&amp;N</oddHeader>
  </headerFooter>
  <ignoredErrors>
    <ignoredError sqref="E227:E253 E224:E226"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A57"/>
  <sheetViews>
    <sheetView zoomScaleNormal="100" workbookViewId="0"/>
  </sheetViews>
  <sheetFormatPr defaultRowHeight="13.5" x14ac:dyDescent="0.15"/>
  <cols>
    <col min="1" max="1" width="17.25" style="104" customWidth="1"/>
    <col min="2" max="16384" width="9" style="104"/>
  </cols>
  <sheetData>
    <row r="1" spans="1:1" x14ac:dyDescent="0.15">
      <c r="A1" s="104" t="str">
        <f>"@北海道@青森県@岩手県@宮城県@秋田県@山形県@福島県@茨城県@栃木県@群馬県@埼玉県@千葉県@東京都@新潟県@富山県@石川県@福井県@山梨県@長野県@岐阜県@静岡県@愛知県@三重県@滋賀県@京都府@大阪府@兵庫県@奈良県@鳥取県@島根県@岡山県@広島県@山口県@徳島県@香川県@愛媛県@高知県@福岡県@佐賀県@長崎県@熊本県@大分県@宮崎県@沖縄県@"</f>
        <v>@北海道@青森県@岩手県@宮城県@秋田県@山形県@福島県@茨城県@栃木県@群馬県@埼玉県@千葉県@東京都@新潟県@富山県@石川県@福井県@山梨県@長野県@岐阜県@静岡県@愛知県@三重県@滋賀県@京都府@大阪府@兵庫県@奈良県@鳥取県@島根県@岡山県@広島県@山口県@徳島県@香川県@愛媛県@高知県@福岡県@佐賀県@長崎県@熊本県@大分県@宮崎県@沖縄県@</v>
      </c>
    </row>
    <row r="2" spans="1:1" x14ac:dyDescent="0.15">
      <c r="A2" s="104" t="str">
        <f>"@神奈川県@和歌山県@鹿児島県@"</f>
        <v>@神奈川県@和歌山県@鹿児島県@</v>
      </c>
    </row>
    <row r="3" spans="1:1" x14ac:dyDescent="0.15">
      <c r="A3" s="104" t="s">
        <v>261</v>
      </c>
    </row>
    <row r="4" spans="1:1" x14ac:dyDescent="0.15">
      <c r="A4" s="104" t="s">
        <v>262</v>
      </c>
    </row>
    <row r="10" spans="1:1" x14ac:dyDescent="0.15">
      <c r="A10" s="75" t="s">
        <v>186</v>
      </c>
    </row>
    <row r="11" spans="1:1" x14ac:dyDescent="0.15">
      <c r="A11" s="75" t="s">
        <v>16</v>
      </c>
    </row>
    <row r="12" spans="1:1" x14ac:dyDescent="0.15">
      <c r="A12" s="75" t="s">
        <v>17</v>
      </c>
    </row>
    <row r="13" spans="1:1" x14ac:dyDescent="0.15">
      <c r="A13" s="75" t="s">
        <v>18</v>
      </c>
    </row>
    <row r="14" spans="1:1" x14ac:dyDescent="0.15">
      <c r="A14" s="75" t="s">
        <v>19</v>
      </c>
    </row>
    <row r="15" spans="1:1" x14ac:dyDescent="0.15">
      <c r="A15" s="75" t="s">
        <v>20</v>
      </c>
    </row>
    <row r="16" spans="1:1" x14ac:dyDescent="0.15">
      <c r="A16" s="75" t="s">
        <v>21</v>
      </c>
    </row>
    <row r="17" spans="1:1" x14ac:dyDescent="0.15">
      <c r="A17" s="75" t="s">
        <v>22</v>
      </c>
    </row>
    <row r="18" spans="1:1" x14ac:dyDescent="0.15">
      <c r="A18" s="75" t="s">
        <v>23</v>
      </c>
    </row>
    <row r="19" spans="1:1" x14ac:dyDescent="0.15">
      <c r="A19" s="75" t="s">
        <v>24</v>
      </c>
    </row>
    <row r="20" spans="1:1" x14ac:dyDescent="0.15">
      <c r="A20" s="75" t="s">
        <v>25</v>
      </c>
    </row>
    <row r="21" spans="1:1" x14ac:dyDescent="0.15">
      <c r="A21" s="75" t="s">
        <v>26</v>
      </c>
    </row>
    <row r="22" spans="1:1" x14ac:dyDescent="0.15">
      <c r="A22" s="75" t="s">
        <v>27</v>
      </c>
    </row>
    <row r="23" spans="1:1" x14ac:dyDescent="0.15">
      <c r="A23" s="75" t="s">
        <v>28</v>
      </c>
    </row>
    <row r="24" spans="1:1" x14ac:dyDescent="0.15">
      <c r="A24" s="75" t="s">
        <v>29</v>
      </c>
    </row>
    <row r="25" spans="1:1" x14ac:dyDescent="0.15">
      <c r="A25" s="75" t="s">
        <v>30</v>
      </c>
    </row>
    <row r="26" spans="1:1" x14ac:dyDescent="0.15">
      <c r="A26" s="75" t="s">
        <v>31</v>
      </c>
    </row>
    <row r="27" spans="1:1" x14ac:dyDescent="0.15">
      <c r="A27" s="75" t="s">
        <v>32</v>
      </c>
    </row>
    <row r="28" spans="1:1" x14ac:dyDescent="0.15">
      <c r="A28" s="75" t="s">
        <v>33</v>
      </c>
    </row>
    <row r="29" spans="1:1" x14ac:dyDescent="0.15">
      <c r="A29" s="75" t="s">
        <v>34</v>
      </c>
    </row>
    <row r="30" spans="1:1" x14ac:dyDescent="0.15">
      <c r="A30" s="75" t="s">
        <v>35</v>
      </c>
    </row>
    <row r="31" spans="1:1" x14ac:dyDescent="0.15">
      <c r="A31" s="75" t="s">
        <v>36</v>
      </c>
    </row>
    <row r="32" spans="1:1" x14ac:dyDescent="0.15">
      <c r="A32" s="75" t="s">
        <v>37</v>
      </c>
    </row>
    <row r="33" spans="1:1" x14ac:dyDescent="0.15">
      <c r="A33" s="75" t="s">
        <v>38</v>
      </c>
    </row>
    <row r="34" spans="1:1" x14ac:dyDescent="0.15">
      <c r="A34" s="75" t="s">
        <v>39</v>
      </c>
    </row>
    <row r="35" spans="1:1" x14ac:dyDescent="0.15">
      <c r="A35" s="75" t="s">
        <v>40</v>
      </c>
    </row>
    <row r="36" spans="1:1" x14ac:dyDescent="0.15">
      <c r="A36" s="75" t="s">
        <v>41</v>
      </c>
    </row>
    <row r="37" spans="1:1" x14ac:dyDescent="0.15">
      <c r="A37" s="75" t="s">
        <v>42</v>
      </c>
    </row>
    <row r="38" spans="1:1" x14ac:dyDescent="0.15">
      <c r="A38" s="75" t="s">
        <v>43</v>
      </c>
    </row>
    <row r="39" spans="1:1" x14ac:dyDescent="0.15">
      <c r="A39" s="75" t="s">
        <v>44</v>
      </c>
    </row>
    <row r="40" spans="1:1" x14ac:dyDescent="0.15">
      <c r="A40" s="75" t="s">
        <v>45</v>
      </c>
    </row>
    <row r="41" spans="1:1" x14ac:dyDescent="0.15">
      <c r="A41" s="75" t="s">
        <v>46</v>
      </c>
    </row>
    <row r="42" spans="1:1" x14ac:dyDescent="0.15">
      <c r="A42" s="75" t="s">
        <v>47</v>
      </c>
    </row>
    <row r="43" spans="1:1" x14ac:dyDescent="0.15">
      <c r="A43" s="75" t="s">
        <v>48</v>
      </c>
    </row>
    <row r="44" spans="1:1" x14ac:dyDescent="0.15">
      <c r="A44" s="75" t="s">
        <v>49</v>
      </c>
    </row>
    <row r="45" spans="1:1" x14ac:dyDescent="0.15">
      <c r="A45" s="75" t="s">
        <v>50</v>
      </c>
    </row>
    <row r="46" spans="1:1" x14ac:dyDescent="0.15">
      <c r="A46" s="75" t="s">
        <v>51</v>
      </c>
    </row>
    <row r="47" spans="1:1" x14ac:dyDescent="0.15">
      <c r="A47" s="75" t="s">
        <v>52</v>
      </c>
    </row>
    <row r="48" spans="1:1" x14ac:dyDescent="0.15">
      <c r="A48" s="75" t="s">
        <v>53</v>
      </c>
    </row>
    <row r="49" spans="1:1" x14ac:dyDescent="0.15">
      <c r="A49" s="75" t="s">
        <v>54</v>
      </c>
    </row>
    <row r="50" spans="1:1" x14ac:dyDescent="0.15">
      <c r="A50" s="75" t="s">
        <v>55</v>
      </c>
    </row>
    <row r="51" spans="1:1" x14ac:dyDescent="0.15">
      <c r="A51" s="75" t="s">
        <v>56</v>
      </c>
    </row>
    <row r="52" spans="1:1" x14ac:dyDescent="0.15">
      <c r="A52" s="75" t="s">
        <v>57</v>
      </c>
    </row>
    <row r="53" spans="1:1" x14ac:dyDescent="0.15">
      <c r="A53" s="75" t="s">
        <v>58</v>
      </c>
    </row>
    <row r="54" spans="1:1" x14ac:dyDescent="0.15">
      <c r="A54" s="75" t="s">
        <v>59</v>
      </c>
    </row>
    <row r="55" spans="1:1" x14ac:dyDescent="0.15">
      <c r="A55" s="75" t="s">
        <v>60</v>
      </c>
    </row>
    <row r="56" spans="1:1" x14ac:dyDescent="0.15">
      <c r="A56" s="75" t="s">
        <v>61</v>
      </c>
    </row>
    <row r="57" spans="1:1" x14ac:dyDescent="0.15">
      <c r="A57" s="75" t="s">
        <v>62</v>
      </c>
    </row>
  </sheetData>
  <sheetProtection algorithmName="SHA-512" hashValue="4VKP4543TrQtj0GOY8ey6beGdFMuVVHAkgKHZLs5c7lDMECeLt8bMSkHWi+DAL11rD22aD+QfSt3EMgoaIJVsA==" saltValue="iuAKrW63hYXJWJh5XSo6QQ==" spinCount="100000" sheet="1" objects="1" scenarios="1"/>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7</vt:i4>
      </vt:variant>
    </vt:vector>
  </HeadingPairs>
  <TitlesOfParts>
    <vt:vector size="9" baseType="lpstr">
      <vt:lpstr>入力シート</vt:lpstr>
      <vt:lpstr>settings</vt:lpstr>
      <vt:lpstr>入力シート!Print_Titles</vt:lpstr>
      <vt:lpstr>希望</vt:lpstr>
      <vt:lpstr>許可コード</vt:lpstr>
      <vt:lpstr>都道府県3</vt:lpstr>
      <vt:lpstr>都道府県4</vt:lpstr>
      <vt:lpstr>日付例</vt:lpstr>
      <vt:lpstr>日付例_s</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2022-10-13T05:38:32Z</cp:lastPrinted>
  <dcterms:created xsi:type="dcterms:W3CDTF">2018-07-20T07:50:20Z</dcterms:created>
  <dcterms:modified xsi:type="dcterms:W3CDTF">2018-07-20T07:50:20Z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fa83ef35-2a2d-42f8-ac1d-33ce738d231f</vt:lpwstr>
  </property>
</Properties>
</file>