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A6AE9816-B8F3-41F4-9295-529E884E08FD}" xr6:coauthVersionLast="47" xr6:coauthVersionMax="47" xr10:uidLastSave="{00000000-0000-0000-0000-000000000000}"/>
  <workbookProtection workbookAlgorithmName="SHA-512" workbookHashValue="8faPJSSDR9aYEsDXW29IGqpuEHSUUeVpFVcjWSpwVDWyglh0CEwRxYFooY+9/ZsrM7JpTQuJvposO1IVCkv3wQ==" workbookSaltValue="Fp6mFlT+kKIiQCQnbIU0W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入力シート!$A$222</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53" i="7" l="1"/>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2" i="7"/>
  <c r="A216" i="7"/>
  <c r="A214"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217" i="7" l="1"/>
  <c r="J215" i="7"/>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<sst xmlns="http://schemas.openxmlformats.org/spreadsheetml/2006/main" count="315" uniqueCount="263">
  <si>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</si>
  <si>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</si>
  <si>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</si>
  <si>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</si>
  <si>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</si>
  <si>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</si>
  <si>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</si>
  <si>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</si>
  <si>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</si>
  <si>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</si>
  <si>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</si>
  <si>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</si>
  <si>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</si>
  <si>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</si>
  <si>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</si>
  <si>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</si>
  <si>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</si>
  <si>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</si>
  <si>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</si>
  <si>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</si>
  <si>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</si>
  <si>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</si>
  <si>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</si>
  <si>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</si>
  <si>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</si>
  <si>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</si>
  <si>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</si>
  <si>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</si>
  <si>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</si>
  <si>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</si>
  <si>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</si>
  <si>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</si>
  <si>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</si>
  <si>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</si>
  <si>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</si>
  <si>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</si>
  <si>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</si>
  <si>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</si>
  <si>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</si>
  <si>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</si>
  <si>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</si>
  <si>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</si>
  <si>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</si>
  <si>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</si>
  <si>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</si>
  <si>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</si>
  <si>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</si>
  <si>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</si>
  <si>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</si>
  <si>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</si>
  <si>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</si>
  <si>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</si>
  <si>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</si>
  <si>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</si>
  <si>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</si>
  <si>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</si>
  <si>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</si>
  <si>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</si>
  <si>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</si>
  <si>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</si>
  <si>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</si>
  <si>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</si>
  <si>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</si>
  <si>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</si>
  <si>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</si>
  <si>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</si>
  <si>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</si>
  <si>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</si>
  <si>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</si>
  <si>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</si>
  <si>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</si>
  <si>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</si>
  <si>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</si>
  <si>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</si>
  <si>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</si>
  <si>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</si>
  <si>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</si>
  <si>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</si>
  <si>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</si>
  <si>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</si>
  <si>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</si>
  <si>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</si>
  <si>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</si>
  <si>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</si>
  <si>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</si>
  <si>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</si>
  <si>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</si>
  <si>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</si>
  <si>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</si>
  <si>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</si>
  <si>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</si>
  <si>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</si>
  <si>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</si>
  <si>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</si>
  <si>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</si>
  <si>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</si>
  <si>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</si>
  <si>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</si>
  <si>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</si>
  <si>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</si>
  <si>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</si>
  <si>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</si>
  <si>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</si>
  <si>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</si>
  <si>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</si>
  <si>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</si>
  <si>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</si>
  <si>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</si>
  <si>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</si>
  <si>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</si>
  <si>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</si>
  <si>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</si>
  <si>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</si>
  <si>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</si>
  <si>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</si>
  <si>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</si>
  <si>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</si>
  <si>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</si>
  <si>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</si>
  <si>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</si>
  <si>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</si>
  <si>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</si>
  <si>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</si>
  <si>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</si>
  <si>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</si>
  <si>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</si>
  <si>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</si>
  <si>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</si>
  <si>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</si>
  <si>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</si>
  <si>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</si>
  <si>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</si>
  <si>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</si>
  <si>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</si>
  <si>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</si>
  <si>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</si>
  <si>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</si>
  <si>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</si>
  <si>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</si>
  <si>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</si>
  <si>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</si>
  <si>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</si>
  <si>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</si>
  <si>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</si>
  <si>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</si>
  <si>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</si>
  <si>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</si>
  <si>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</si>
  <si>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</si>
  <si>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</si>
  <si>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</si>
  <si>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</si>
  <si>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</si>
  <si>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</si>
  <si>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</si>
  <si>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</si>
  <si>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</si>
  <si>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</si>
  <si>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</si>
  <si>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</si>
  <si>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</si>
  <si>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</si>
  <si>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</si>
  <si>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</si>
  <si>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</si>
  <si>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</si>
  <si>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</si>
  <si>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</si>
  <si>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</si>
  <si>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</si>
  <si>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</si>
  <si>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</si>
  <si>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</si>
  <si>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</si>
  <si>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</si>
  <si>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</si>
  <si>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</si>
  <si>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</si>
  <si>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</si>
  <si>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</si>
  <si>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</si>
  <si>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</si>
  <si>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</si>
  <si>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</si>
  <si>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</si>
  <si>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</si>
  <si>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</si>
  <si>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</si>
  <si>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</si>
  <si>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</si>
  <si>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</si>
  <si>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</si>
  <si>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例)2022/4/1、R4/4/1</t>
    <phoneticPr fontId="4"/>
  </si>
  <si>
    <t>例)2022/4/1</t>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</si>
  <si>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</si>
  <si>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</si>
  <si>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</si>
  <si>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</si>
  <si>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</si>
  <si>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</si>
  <si>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</si>
  <si>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</si>
  <si>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常勤職員の人数</t>
    <rPh sb="0" eb="2">
      <t>ジョウキン</t>
    </rPh>
    <rPh sb="2" eb="4">
      <t>ショクイン</t>
    </rPh>
    <rPh sb="5" eb="7">
      <t>ニンズウ</t>
    </rPh>
    <phoneticPr fontId="5"/>
  </si>
  <si>
    <t>愛南町 一般競争（指名競争）参加資格審査申請書【建設工事】</t>
    <rPh sb="0" eb="3">
      <t>アイナンチョウ</t>
    </rPh>
    <phoneticPr fontId="4"/>
  </si>
  <si>
    <t>令和5・6年度において、愛南町で行われる建設工事に係る入札に参加する資格の審査を申請します。</t>
    <rPh sb="12" eb="15">
      <t>アイナンチョウ</t>
    </rPh>
    <rPh sb="16" eb="17">
      <t>オコナ</t>
    </rPh>
    <rPh sb="20" eb="24">
      <t>ケンセツコウジ</t>
    </rPh>
    <rPh sb="27" eb="29">
      <t>ニュウサツ</t>
    </rPh>
    <rPh sb="30" eb="32">
      <t>サンカ</t>
    </rPh>
    <rPh sb="34" eb="36">
      <t>シカク</t>
    </rPh>
    <rPh sb="37" eb="39">
      <t>シンサ</t>
    </rPh>
    <rPh sb="40" eb="42">
      <t>シンセイ</t>
    </rPh>
    <phoneticPr fontId="4"/>
  </si>
  <si>
    <t>第１回許可年月日</t>
    <rPh sb="0" eb="1">
      <t>ダイ</t>
    </rPh>
    <rPh sb="2" eb="3">
      <t>カイ</t>
    </rPh>
    <rPh sb="3" eb="8">
      <t>キョカネンガッピ</t>
    </rPh>
    <phoneticPr fontId="5"/>
  </si>
  <si>
    <t>最新許可年月日</t>
    <rPh sb="0" eb="2">
      <t>サイシン</t>
    </rPh>
    <rPh sb="2" eb="7">
      <t>キョカネンガッピ</t>
    </rPh>
    <phoneticPr fontId="5"/>
  </si>
  <si>
    <t>コリンズの企業ID</t>
    <rPh sb="5" eb="7">
      <t>キギョウ</t>
    </rPh>
    <phoneticPr fontId="4"/>
  </si>
  <si>
    <t>工事実績情報システム(コリンズ)における企業IDを、半角英数字で入力してください。</t>
    <rPh sb="26" eb="31">
      <t>ハンカクエイスウジ</t>
    </rPh>
    <phoneticPr fontId="4"/>
  </si>
  <si>
    <t>総合評定値</t>
    <rPh sb="0" eb="5">
      <t>ソウゴウヒョウテイチ</t>
    </rPh>
    <phoneticPr fontId="4"/>
  </si>
  <si>
    <t>年間平均完成工事高（千円）</t>
    <rPh sb="0" eb="2">
      <t>ネンカン</t>
    </rPh>
    <rPh sb="2" eb="4">
      <t>ヘイキン</t>
    </rPh>
    <rPh sb="4" eb="6">
      <t>カンセイ</t>
    </rPh>
    <rPh sb="6" eb="9">
      <t>コウジダカ</t>
    </rPh>
    <rPh sb="10" eb="12">
      <t>センエン</t>
    </rPh>
    <phoneticPr fontId="4"/>
  </si>
  <si>
    <t>技術職員数</t>
    <rPh sb="0" eb="2">
      <t>ギジュツ</t>
    </rPh>
    <rPh sb="2" eb="4">
      <t>ショクイン</t>
    </rPh>
    <rPh sb="4" eb="5">
      <t>スウ</t>
    </rPh>
    <phoneticPr fontId="4"/>
  </si>
  <si>
    <t>許可区分</t>
    <phoneticPr fontId="4"/>
  </si>
  <si>
    <t>希望</t>
    <phoneticPr fontId="4"/>
  </si>
  <si>
    <t>G.業態調書</t>
    <rPh sb="2" eb="6">
      <t>ギョウタイチョウショ</t>
    </rPh>
    <phoneticPr fontId="4"/>
  </si>
  <si>
    <t>障害者雇用状況</t>
    <rPh sb="3" eb="5">
      <t>コヨウ</t>
    </rPh>
    <rPh sb="5" eb="7">
      <t>ジョウキョウ</t>
    </rPh>
    <phoneticPr fontId="4"/>
  </si>
  <si>
    <t>建築CPD取得単位数</t>
    <rPh sb="0" eb="2">
      <t>ケンチク</t>
    </rPh>
    <rPh sb="5" eb="7">
      <t>シュトク</t>
    </rPh>
    <rPh sb="7" eb="9">
      <t>タンイ</t>
    </rPh>
    <rPh sb="9" eb="10">
      <t>スウ</t>
    </rPh>
    <phoneticPr fontId="4"/>
  </si>
  <si>
    <t>CPDS取得単位数</t>
    <rPh sb="4" eb="8">
      <t>シュトクタンイ</t>
    </rPh>
    <rPh sb="8" eb="9">
      <t>スウ</t>
    </rPh>
    <phoneticPr fontId="4"/>
  </si>
  <si>
    <t>ISO9001取得の有無</t>
    <phoneticPr fontId="4"/>
  </si>
  <si>
    <t>ISO14001取得の有無</t>
    <phoneticPr fontId="4"/>
  </si>
  <si>
    <t>地域貢献活動への</t>
    <rPh sb="0" eb="2">
      <t>チイキ</t>
    </rPh>
    <rPh sb="2" eb="6">
      <t>コウケンカツドウ</t>
    </rPh>
    <phoneticPr fontId="4"/>
  </si>
  <si>
    <t>参加回数</t>
    <rPh sb="2" eb="4">
      <t>カイスウ</t>
    </rPh>
    <phoneticPr fontId="4"/>
  </si>
  <si>
    <t>災害ボランティアへの</t>
    <rPh sb="0" eb="2">
      <t>サイガイ</t>
    </rPh>
    <phoneticPr fontId="4"/>
  </si>
  <si>
    <t>参加日数</t>
    <rPh sb="2" eb="4">
      <t>ニッスウ</t>
    </rPh>
    <phoneticPr fontId="4"/>
  </si>
  <si>
    <t>回</t>
    <rPh sb="0" eb="1">
      <t>カイ</t>
    </rPh>
    <phoneticPr fontId="4"/>
  </si>
  <si>
    <t>応急対策業務の実施</t>
    <rPh sb="0" eb="2">
      <t>オウキュウ</t>
    </rPh>
    <rPh sb="2" eb="4">
      <t>タイサク</t>
    </rPh>
    <rPh sb="4" eb="6">
      <t>ギョウム</t>
    </rPh>
    <rPh sb="7" eb="9">
      <t>ジッシ</t>
    </rPh>
    <phoneticPr fontId="4"/>
  </si>
  <si>
    <t>表彰歴</t>
    <rPh sb="0" eb="3">
      <t>ヒョウショウレキ</t>
    </rPh>
    <phoneticPr fontId="4"/>
  </si>
  <si>
    <t>日</t>
    <rPh sb="0" eb="1">
      <t>ヒ</t>
    </rPh>
    <phoneticPr fontId="4"/>
  </si>
  <si>
    <t>優良建設工事知事表彰</t>
  </si>
  <si>
    <t>四国地方整備局優良工事表彰</t>
  </si>
  <si>
    <t>四国地方整備局安全工事表彰</t>
  </si>
  <si>
    <t>愛南町優良工事表彰</t>
  </si>
  <si>
    <t>四国地方整備局各河川国道事務所優良工事表彰</t>
  </si>
  <si>
    <t>四国地方整備局各河川国道事務所安全工事表彰</t>
  </si>
  <si>
    <t>表彰対象工事業種</t>
    <rPh sb="0" eb="2">
      <t>ヒョウショウ</t>
    </rPh>
    <rPh sb="2" eb="4">
      <t>タイショウ</t>
    </rPh>
    <rPh sb="4" eb="6">
      <t>コウジ</t>
    </rPh>
    <rPh sb="6" eb="8">
      <t>ギョウシュ</t>
    </rPh>
    <phoneticPr fontId="4"/>
  </si>
  <si>
    <t>土木</t>
    <rPh sb="0" eb="2">
      <t>ドボク</t>
    </rPh>
    <phoneticPr fontId="4"/>
  </si>
  <si>
    <t>建築</t>
    <rPh sb="0" eb="2">
      <t>ケンチク</t>
    </rPh>
    <phoneticPr fontId="4"/>
  </si>
  <si>
    <t>申請年度以前の５年間に表彰を受けた回数を入力してください。</t>
    <rPh sb="0" eb="4">
      <t>シンセイネンド</t>
    </rPh>
    <rPh sb="4" eb="6">
      <t>イゼン</t>
    </rPh>
    <rPh sb="8" eb="10">
      <t>ネンカン</t>
    </rPh>
    <rPh sb="11" eb="13">
      <t>ヒョウショウ</t>
    </rPh>
    <rPh sb="14" eb="15">
      <t>ウ</t>
    </rPh>
    <rPh sb="17" eb="19">
      <t>カイスウ</t>
    </rPh>
    <rPh sb="20" eb="22">
      <t>ニュウリョク</t>
    </rPh>
    <phoneticPr fontId="4"/>
  </si>
  <si>
    <t>雇用改善優良事業所表彰
（建設業退職金共済機構理事長表彰）</t>
    <phoneticPr fontId="4"/>
  </si>
  <si>
    <t>安全衛生にかかる優良事業、団体又は項両者に対する表彰
（厚生労働大臣、知事及び愛媛県建設業協会会長表彰）</t>
    <rPh sb="39" eb="41">
      <t>エヒメ</t>
    </rPh>
    <phoneticPr fontId="4"/>
  </si>
  <si>
    <t>障害者雇用優良事業所表彰
（厚生労働大臣、知事及び愛媛県障害者効用促進協会会長表彰）</t>
    <rPh sb="25" eb="27">
      <t>エヒメ</t>
    </rPh>
    <phoneticPr fontId="4"/>
  </si>
  <si>
    <t>単位</t>
    <rPh sb="0" eb="2">
      <t>タンイ</t>
    </rPh>
    <phoneticPr fontId="4"/>
  </si>
  <si>
    <t>入札参加資格停止措置</t>
    <rPh sb="0" eb="4">
      <t>ニュウサツサンカ</t>
    </rPh>
    <rPh sb="4" eb="6">
      <t>シカク</t>
    </rPh>
    <rPh sb="6" eb="8">
      <t>テイシ</t>
    </rPh>
    <rPh sb="8" eb="10">
      <t>ソチ</t>
    </rPh>
    <phoneticPr fontId="4"/>
  </si>
  <si>
    <t>期間</t>
    <rPh sb="0" eb="2">
      <t>キカン</t>
    </rPh>
    <phoneticPr fontId="4"/>
  </si>
  <si>
    <t>建設業法に基づく</t>
    <rPh sb="0" eb="4">
      <t>ケンセツギョウホウ</t>
    </rPh>
    <rPh sb="5" eb="6">
      <t>モト</t>
    </rPh>
    <phoneticPr fontId="4"/>
  </si>
  <si>
    <t>監督処分の指示</t>
    <rPh sb="0" eb="4">
      <t>カントクショブン</t>
    </rPh>
    <rPh sb="5" eb="7">
      <t>シジ</t>
    </rPh>
    <phoneticPr fontId="4"/>
  </si>
  <si>
    <t>営業停止期間の日数</t>
    <rPh sb="0" eb="6">
      <t>エイギョウテイシキカン</t>
    </rPh>
    <rPh sb="7" eb="9">
      <t>ニッスウ</t>
    </rPh>
    <phoneticPr fontId="4"/>
  </si>
  <si>
    <t>日</t>
    <rPh sb="0" eb="1">
      <t>ニチ</t>
    </rPh>
    <phoneticPr fontId="4"/>
  </si>
  <si>
    <t>ヶ月</t>
    <rPh sb="1" eb="2">
      <t>ゲツ</t>
    </rPh>
    <phoneticPr fontId="4"/>
  </si>
  <si>
    <t>UNIT</t>
    <phoneticPr fontId="4"/>
  </si>
  <si>
    <t>建設業退職金共済制度普及協力者表彰</t>
    <rPh sb="0" eb="2">
      <t>ケンセツ</t>
    </rPh>
    <phoneticPr fontId="4"/>
  </si>
  <si>
    <t>(10) (11) (12)は申請年度以前の２年間の内容を入力してください。</t>
    <rPh sb="15" eb="19">
      <t>シンセイネンド</t>
    </rPh>
    <rPh sb="19" eb="21">
      <t>イゼン</t>
    </rPh>
    <rPh sb="23" eb="25">
      <t>ネンカン</t>
    </rPh>
    <rPh sb="26" eb="28">
      <t>ナイヨウ</t>
    </rPh>
    <rPh sb="29" eb="31">
      <t>ニュウリョク</t>
    </rPh>
    <phoneticPr fontId="4"/>
  </si>
  <si>
    <t>38_愛南町</t>
  </si>
  <si>
    <t>建設</t>
  </si>
  <si>
    <t>全体
(元請・下請)</t>
    <rPh sb="0" eb="2">
      <t>ゼンタイ</t>
    </rPh>
    <rPh sb="4" eb="6">
      <t>モトウケ</t>
    </rPh>
    <rPh sb="7" eb="9">
      <t>シタウ</t>
    </rPh>
    <phoneticPr fontId="4"/>
  </si>
  <si>
    <t>元請
(公共・民間)</t>
    <rPh sb="4" eb="6">
      <t>コウキョウ</t>
    </rPh>
    <rPh sb="7" eb="9">
      <t>ミンカン</t>
    </rPh>
    <phoneticPr fontId="4"/>
  </si>
  <si>
    <t>元請
(公共のみ)</t>
    <rPh sb="0" eb="2">
      <t>モトウケ</t>
    </rPh>
    <rPh sb="4" eb="6">
      <t>コウキョウ</t>
    </rPh>
    <phoneticPr fontId="4"/>
  </si>
  <si>
    <t>１級</t>
    <rPh sb="1" eb="2">
      <t>キュウ</t>
    </rPh>
    <phoneticPr fontId="6"/>
  </si>
  <si>
    <t>講習</t>
    <rPh sb="0" eb="2">
      <t>コウシュウ</t>
    </rPh>
    <phoneticPr fontId="6"/>
  </si>
  <si>
    <t>基幹</t>
    <rPh sb="0" eb="2">
      <t>キカン</t>
    </rPh>
    <phoneticPr fontId="6"/>
  </si>
  <si>
    <t>２級</t>
    <rPh sb="1" eb="2">
      <t>キュウ</t>
    </rPh>
    <phoneticPr fontId="6"/>
  </si>
  <si>
    <t>他</t>
    <rPh sb="0" eb="1">
      <t>ホカ</t>
    </rPh>
    <phoneticPr fontId="6"/>
  </si>
  <si>
    <r>
      <t>登録を希望する場合、希望、許可区分、総合評定値、年間平均完成工事高、技術職員数欄を入力してください。</t>
    </r>
    <r>
      <rPr>
        <sz val="10"/>
        <color theme="1" tint="4.9989318521683403E-2"/>
        <rFont val="ＭＳ ゴシック"/>
        <family val="3"/>
        <charset val="128"/>
      </rPr>
      <t xml:space="preserve">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4" eb="38">
      <t>ギジュツショクイン</t>
    </rPh>
    <rPh sb="38" eb="39">
      <t>スウ</t>
    </rPh>
    <rPh sb="51" eb="53">
      <t>ネンカン</t>
    </rPh>
    <rPh sb="53" eb="55">
      <t>ヘイキン</t>
    </rPh>
    <rPh sb="77" eb="79">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</si>
</sst>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4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auto="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auto="1"/>
      </left>
      <right/>
      <top/>
      <bottom style="thin">
        <color auto="1"/>
      </bottom>
      <diagonal/>
    </border>
    <border>
      <left/>
      <right style="hair">
        <color indexed="64"/>
      </right>
      <top/>
      <bottom style="thin">
        <color auto="1"/>
      </bottom>
      <diagonal/>
    </border>
    <border>
      <left style="hair">
        <color indexed="64"/>
      </left>
      <right style="hair">
        <color indexed="64"/>
      </right>
      <top/>
      <bottom style="thin">
        <color auto="1"/>
      </bottom>
      <diagonal/>
    </border>
    <border>
      <left style="hair">
        <color auto="1"/>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178" fontId="3" fillId="0" borderId="0" xfId="1" applyNumberFormat="1" applyFont="1" applyFill="1" applyAlignment="1" applyProtection="1">
      <alignment vertical="top"/>
    </xf>
    <xf numFmtId="176" fontId="3" fillId="0" borderId="0" xfId="2" applyNumberFormat="1" applyFont="1" applyFill="1" applyProtection="1">
      <alignment vertical="center"/>
    </xf>
    <xf numFmtId="177" fontId="3" fillId="0" borderId="0" xfId="2" applyNumberFormat="1" applyFont="1" applyFill="1" applyProtection="1">
      <alignment vertical="center"/>
    </xf>
    <xf numFmtId="181" fontId="3" fillId="0" borderId="0" xfId="2" applyNumberFormat="1" applyFont="1" applyFill="1" applyProtection="1">
      <alignment vertical="center"/>
    </xf>
    <xf numFmtId="0" fontId="3" fillId="0" borderId="24" xfId="2" applyNumberFormat="1" applyFont="1" applyFill="1" applyBorder="1" applyProtection="1">
      <alignment vertical="center"/>
    </xf>
    <xf numFmtId="49" fontId="3" fillId="0" borderId="0" xfId="2" applyNumberFormat="1" applyFont="1" applyFill="1" applyProtection="1">
      <alignment vertical="center"/>
    </xf>
    <xf numFmtId="0" fontId="15" fillId="0" borderId="22" xfId="0" applyFont="1" applyFill="1" applyBorder="1" applyProtection="1">
      <alignment vertical="center"/>
    </xf>
    <xf numFmtId="0" fontId="3" fillId="0" borderId="19" xfId="0" applyFont="1" applyFill="1" applyBorder="1" applyProtection="1">
      <alignment vertical="center"/>
    </xf>
    <xf numFmtId="0" fontId="3" fillId="0" borderId="19" xfId="0" applyNumberFormat="1" applyFont="1" applyFill="1" applyBorder="1" applyProtection="1">
      <alignment vertical="center"/>
    </xf>
    <xf numFmtId="0" fontId="3" fillId="0" borderId="21" xfId="0" applyFont="1" applyFill="1" applyBorder="1" applyProtection="1">
      <alignment vertical="center"/>
    </xf>
    <xf numFmtId="179" fontId="3" fillId="0" borderId="0" xfId="0" applyNumberFormat="1" applyFont="1" applyFill="1" applyBorder="1" applyProtection="1">
      <alignment vertical="center"/>
    </xf>
    <xf numFmtId="0" fontId="3" fillId="0" borderId="24" xfId="0" applyFont="1" applyFill="1" applyBorder="1" applyProtection="1">
      <alignment vertical="center"/>
    </xf>
    <xf numFmtId="0" fontId="16" fillId="0" borderId="0" xfId="0" applyFont="1" applyFill="1" applyBorder="1" applyAlignment="1" applyProtection="1">
      <alignment horizontal="right" vertical="top"/>
    </xf>
    <xf numFmtId="179" fontId="3" fillId="0" borderId="22" xfId="0" applyNumberFormat="1" applyFont="1" applyFill="1" applyBorder="1" applyProtection="1">
      <alignment vertical="center"/>
    </xf>
    <xf numFmtId="0" fontId="3" fillId="0" borderId="22" xfId="0" applyFont="1" applyFill="1" applyBorder="1" applyProtection="1">
      <alignment vertical="center"/>
    </xf>
    <xf numFmtId="0" fontId="14" fillId="0" borderId="24" xfId="0" applyFont="1" applyFill="1" applyBorder="1" applyAlignment="1" applyProtection="1">
      <alignment vertical="top"/>
    </xf>
    <xf numFmtId="0" fontId="16" fillId="0" borderId="0" xfId="0" applyNumberFormat="1" applyFont="1" applyFill="1" applyBorder="1" applyAlignment="1" applyProtection="1">
      <alignment horizontal="right" vertical="top"/>
    </xf>
    <xf numFmtId="0" fontId="3" fillId="0" borderId="20" xfId="0" applyFont="1" applyFill="1" applyBorder="1" applyProtection="1">
      <alignment vertical="center"/>
    </xf>
    <xf numFmtId="0" fontId="14" fillId="0" borderId="16" xfId="0" applyFont="1" applyFill="1" applyBorder="1" applyAlignment="1" applyProtection="1">
      <alignment vertical="top"/>
    </xf>
    <xf numFmtId="49" fontId="14" fillId="0" borderId="16" xfId="0" applyNumberFormat="1" applyFont="1" applyFill="1" applyBorder="1" applyAlignment="1" applyProtection="1">
      <alignment vertical="top"/>
    </xf>
    <xf numFmtId="0" fontId="14" fillId="0" borderId="16" xfId="0" applyNumberFormat="1" applyFont="1" applyFill="1" applyBorder="1" applyAlignment="1" applyProtection="1">
      <alignment vertical="top"/>
    </xf>
    <xf numFmtId="0" fontId="3" fillId="0" borderId="17" xfId="0" applyFont="1" applyFill="1" applyBorder="1" applyProtection="1">
      <alignment vertical="center"/>
    </xf>
    <xf numFmtId="0" fontId="14" fillId="0" borderId="0" xfId="0" applyNumberFormat="1" applyFont="1" applyFill="1" applyBorder="1" applyAlignment="1" applyProtection="1">
      <alignment vertical="top"/>
    </xf>
    <xf numFmtId="0" fontId="3" fillId="0" borderId="24" xfId="0" applyNumberFormat="1" applyFont="1" applyFill="1" applyBorder="1" applyProtection="1">
      <alignment vertical="center"/>
    </xf>
    <xf numFmtId="176" fontId="14" fillId="0" borderId="16" xfId="0" applyNumberFormat="1" applyFont="1" applyFill="1" applyBorder="1" applyAlignment="1" applyProtection="1">
      <alignment vertical="top"/>
    </xf>
    <xf numFmtId="176" fontId="14"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0" fontId="17" fillId="0" borderId="22" xfId="0" applyFont="1" applyFill="1" applyBorder="1" applyProtection="1">
      <alignment vertical="center"/>
    </xf>
    <xf numFmtId="0" fontId="17" fillId="0" borderId="0" xfId="0" applyFont="1" applyFill="1" applyBorder="1" applyProtection="1">
      <alignment vertical="center"/>
    </xf>
    <xf numFmtId="49" fontId="3" fillId="0" borderId="19" xfId="0" applyNumberFormat="1" applyFont="1" applyFill="1" applyBorder="1" applyProtection="1">
      <alignment vertical="center"/>
    </xf>
    <xf numFmtId="177" fontId="3" fillId="0" borderId="19" xfId="0" applyNumberFormat="1" applyFont="1" applyFill="1" applyBorder="1" applyProtection="1">
      <alignment vertical="center"/>
    </xf>
    <xf numFmtId="49" fontId="16" fillId="0" borderId="0" xfId="0" applyNumberFormat="1" applyFont="1" applyFill="1" applyBorder="1" applyAlignment="1" applyProtection="1">
      <alignment horizontal="right" vertical="top"/>
    </xf>
    <xf numFmtId="181" fontId="14" fillId="0" borderId="16" xfId="0" applyNumberFormat="1" applyFont="1" applyFill="1" applyBorder="1" applyAlignment="1" applyProtection="1">
      <alignment vertical="top"/>
    </xf>
    <xf numFmtId="181" fontId="14" fillId="0" borderId="0" xfId="0" applyNumberFormat="1" applyFont="1" applyFill="1" applyBorder="1" applyAlignment="1" applyProtection="1">
      <alignment vertical="top"/>
    </xf>
    <xf numFmtId="181" fontId="3" fillId="0" borderId="0" xfId="0" applyNumberFormat="1" applyFont="1" applyFill="1" applyBorder="1" applyProtection="1">
      <alignment vertical="center"/>
    </xf>
    <xf numFmtId="0" fontId="3" fillId="0" borderId="16" xfId="0" applyNumberFormat="1" applyFont="1" applyFill="1" applyBorder="1" applyProtection="1">
      <alignment vertical="center"/>
    </xf>
    <xf numFmtId="177" fontId="14" fillId="0" borderId="16"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176" fontId="3" fillId="0" borderId="19" xfId="0" applyNumberFormat="1" applyFont="1" applyFill="1" applyBorder="1" applyProtection="1">
      <alignment vertical="center"/>
    </xf>
    <xf numFmtId="49" fontId="3" fillId="0" borderId="21" xfId="0" applyNumberFormat="1" applyFont="1" applyFill="1" applyBorder="1" applyProtection="1">
      <alignment vertical="center"/>
    </xf>
    <xf numFmtId="176" fontId="3" fillId="0" borderId="0" xfId="0" applyNumberFormat="1" applyFont="1" applyFill="1" applyBorder="1" applyProtection="1">
      <alignment vertical="center"/>
    </xf>
    <xf numFmtId="177" fontId="3" fillId="0" borderId="0" xfId="0" applyNumberFormat="1" applyFont="1" applyFill="1" applyBorder="1" applyProtection="1">
      <alignment vertical="center"/>
    </xf>
    <xf numFmtId="181" fontId="3" fillId="0" borderId="19" xfId="0" applyNumberFormat="1" applyFont="1" applyFill="1" applyBorder="1" applyProtection="1">
      <alignment vertical="center"/>
    </xf>
    <xf numFmtId="0" fontId="16" fillId="0" borderId="16" xfId="0" applyFont="1" applyFill="1" applyBorder="1" applyAlignment="1" applyProtection="1">
      <alignment horizontal="right" vertical="top"/>
    </xf>
    <xf numFmtId="0" fontId="3" fillId="0" borderId="0" xfId="0" applyNumberFormat="1" applyFont="1" applyFill="1" applyBorder="1" applyProtection="1">
      <alignment vertical="center"/>
    </xf>
    <xf numFmtId="0" fontId="3" fillId="0" borderId="0" xfId="2" applyFont="1">
      <alignment vertical="center"/>
    </xf>
    <xf numFmtId="49"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3" fillId="0" borderId="0" xfId="1" applyNumberFormat="1" applyFont="1" applyFill="1" applyProtection="1">
      <alignment vertical="center"/>
    </xf>
    <xf numFmtId="0" fontId="3" fillId="0" borderId="0" xfId="2" applyFont="1" applyFill="1" applyAlignment="1" applyProtection="1">
      <alignment vertical="center"/>
    </xf>
    <xf numFmtId="0" fontId="3" fillId="0" borderId="22" xfId="2" applyFont="1" applyFill="1" applyBorder="1" applyAlignment="1" applyProtection="1">
      <alignment vertical="center"/>
    </xf>
    <xf numFmtId="177" fontId="3" fillId="0" borderId="0" xfId="2" applyNumberFormat="1" applyFont="1" applyFill="1" applyAlignment="1" applyProtection="1">
      <alignment vertical="center"/>
    </xf>
    <xf numFmtId="177" fontId="3" fillId="0" borderId="0" xfId="0" applyNumberFormat="1" applyFont="1" applyFill="1" applyBorder="1" applyAlignment="1" applyProtection="1">
      <alignment vertical="center"/>
    </xf>
    <xf numFmtId="0" fontId="15" fillId="0" borderId="20" xfId="0" applyFont="1" applyFill="1" applyBorder="1" applyAlignment="1" applyProtection="1">
      <alignment horizontal="left" vertical="center" indent="1"/>
    </xf>
    <xf numFmtId="0" fontId="15" fillId="0" borderId="20" xfId="0" applyFont="1" applyFill="1" applyBorder="1" applyAlignment="1" applyProtection="1">
      <alignment vertical="center"/>
    </xf>
    <xf numFmtId="0" fontId="3" fillId="0" borderId="0" xfId="6" applyFont="1" applyFill="1" applyAlignment="1" applyProtection="1">
      <alignment vertical="center"/>
    </xf>
    <xf numFmtId="0" fontId="12" fillId="0" borderId="0" xfId="2" applyFont="1" applyFill="1" applyAlignment="1" applyProtection="1">
      <alignment vertical="center"/>
    </xf>
    <xf numFmtId="0" fontId="15" fillId="0" borderId="0" xfId="0" applyFont="1" applyFill="1" applyBorder="1" applyProtection="1">
      <alignment vertical="center"/>
    </xf>
    <xf numFmtId="176" fontId="16"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16" fillId="0" borderId="0" xfId="0" applyNumberFormat="1" applyFont="1" applyFill="1" applyBorder="1" applyAlignment="1" applyProtection="1">
      <alignment vertical="top"/>
    </xf>
    <xf numFmtId="0" fontId="3" fillId="0" borderId="0" xfId="2" applyNumberFormat="1" applyFont="1" applyFill="1" applyBorder="1" applyProtection="1">
      <alignment vertical="center"/>
    </xf>
    <xf numFmtId="0" fontId="16" fillId="0" borderId="0" xfId="0" applyFont="1" applyFill="1" applyBorder="1" applyAlignment="1" applyProtection="1">
      <alignment vertical="center"/>
    </xf>
    <xf numFmtId="49" fontId="19" fillId="0" borderId="0" xfId="0" applyNumberFormat="1" applyFont="1" applyFill="1" applyBorder="1" applyAlignment="1" applyProtection="1">
      <alignment vertical="top"/>
    </xf>
    <xf numFmtId="181" fontId="19" fillId="0" borderId="0" xfId="0" applyNumberFormat="1" applyFont="1" applyFill="1" applyBorder="1" applyAlignment="1" applyProtection="1">
      <alignment vertical="top"/>
    </xf>
    <xf numFmtId="0" fontId="3" fillId="0" borderId="0" xfId="2" applyFont="1" applyFill="1" applyBorder="1" applyProtection="1">
      <alignment vertical="center"/>
    </xf>
    <xf numFmtId="0" fontId="3" fillId="0" borderId="16" xfId="0" applyFont="1" applyFill="1" applyBorder="1" applyProtection="1">
      <alignment vertical="center"/>
    </xf>
    <xf numFmtId="0" fontId="3" fillId="0" borderId="0" xfId="0" applyNumberFormat="1" applyFont="1" applyFill="1" applyBorder="1" applyAlignment="1" applyProtection="1">
      <alignment vertical="center"/>
    </xf>
    <xf numFmtId="0" fontId="16" fillId="0" borderId="16" xfId="0" applyFont="1" applyFill="1" applyBorder="1" applyAlignment="1" applyProtection="1">
      <alignment vertical="top"/>
    </xf>
    <xf numFmtId="49" fontId="16" fillId="0" borderId="16" xfId="0" applyNumberFormat="1" applyFont="1" applyFill="1" applyBorder="1" applyAlignment="1" applyProtection="1">
      <alignment vertical="top"/>
    </xf>
    <xf numFmtId="181" fontId="16" fillId="0" borderId="16"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16" fillId="0" borderId="0" xfId="0" applyNumberFormat="1" applyFont="1" applyFill="1" applyBorder="1" applyAlignment="1" applyProtection="1">
      <alignment vertical="center"/>
    </xf>
    <xf numFmtId="0" fontId="3" fillId="0" borderId="16"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xf numFmtId="178" fontId="6" fillId="0" borderId="0" xfId="1" applyNumberFormat="1" applyFont="1" applyFill="1" applyAlignment="1" applyProtection="1">
      <alignment vertical="top"/>
    </xf>
    <xf numFmtId="0" fontId="19" fillId="0" borderId="0" xfId="0" applyFont="1" applyFill="1" applyBorder="1" applyAlignment="1" applyProtection="1">
      <alignment vertical="top"/>
    </xf>
    <xf numFmtId="0" fontId="19"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0" xfId="1" applyNumberFormat="1" applyFont="1" applyFill="1" applyAlignment="1" applyProtection="1">
      <alignment horizontal="lef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8" fillId="0" borderId="21" xfId="2" applyFont="1" applyFill="1" applyBorder="1" applyAlignment="1" applyProtection="1">
      <alignment vertical="center"/>
    </xf>
    <xf numFmtId="0" fontId="3" fillId="0" borderId="0" xfId="2" applyFont="1" applyAlignment="1" applyProtection="1">
      <alignment vertical="center"/>
    </xf>
    <xf numFmtId="0" fontId="3" fillId="0" borderId="0" xfId="1" applyFont="1" applyProtection="1">
      <alignment vertical="center"/>
    </xf>
    <xf numFmtId="49" fontId="3" fillId="0" borderId="0" xfId="1" applyNumberFormat="1" applyFont="1" applyBorder="1" applyProtection="1">
      <alignment vertical="center"/>
    </xf>
    <xf numFmtId="0" fontId="18" fillId="0" borderId="22" xfId="2" applyFont="1" applyFill="1" applyBorder="1" applyProtection="1">
      <alignment vertical="center"/>
    </xf>
    <xf numFmtId="0" fontId="18" fillId="0" borderId="0" xfId="2" applyFont="1" applyFill="1" applyBorder="1" applyProtection="1">
      <alignment vertical="center"/>
    </xf>
    <xf numFmtId="0" fontId="18" fillId="0" borderId="24" xfId="2" applyFont="1" applyFill="1" applyBorder="1" applyProtection="1">
      <alignment vertical="center"/>
    </xf>
    <xf numFmtId="0" fontId="3" fillId="0" borderId="0" xfId="2" applyFont="1" applyProtection="1">
      <alignment vertical="center"/>
    </xf>
    <xf numFmtId="0" fontId="3" fillId="0" borderId="0" xfId="1" applyFont="1" applyBorder="1" applyProtection="1">
      <alignment vertical="center"/>
    </xf>
    <xf numFmtId="0" fontId="18" fillId="0" borderId="20" xfId="2" applyFont="1" applyFill="1" applyBorder="1" applyAlignment="1" applyProtection="1">
      <alignment vertical="center"/>
    </xf>
    <xf numFmtId="0" fontId="18" fillId="0" borderId="16" xfId="2" applyFont="1" applyFill="1" applyBorder="1" applyAlignment="1" applyProtection="1">
      <alignment vertical="center"/>
    </xf>
    <xf numFmtId="0" fontId="18" fillId="0" borderId="17" xfId="2" applyFont="1" applyFill="1" applyBorder="1" applyAlignment="1" applyProtection="1">
      <alignment vertical="center"/>
    </xf>
    <xf numFmtId="49" fontId="16" fillId="0" borderId="0" xfId="0" applyNumberFormat="1" applyFont="1" applyAlignment="1" applyProtection="1">
      <alignment horizontal="right" vertical="top"/>
    </xf>
    <xf numFmtId="0" fontId="3" fillId="0" borderId="0" xfId="2" applyFont="1" applyFill="1" applyAlignment="1" applyProtection="1">
      <alignment horizontal="right" vertical="center"/>
    </xf>
    <xf numFmtId="179" fontId="3" fillId="0" borderId="22" xfId="0" applyNumberFormat="1" applyFont="1" applyBorder="1" applyProtection="1">
      <alignment vertical="center"/>
    </xf>
    <xf numFmtId="179" fontId="3" fillId="0" borderId="0" xfId="0" applyNumberFormat="1" applyFont="1" applyFill="1" applyProtection="1">
      <alignment vertical="center"/>
    </xf>
    <xf numFmtId="0" fontId="3" fillId="0" borderId="0" xfId="0" applyFont="1" applyProtection="1">
      <alignment vertical="center"/>
    </xf>
    <xf numFmtId="0" fontId="3" fillId="0" borderId="24" xfId="0" applyFont="1" applyBorder="1" applyProtection="1">
      <alignment vertical="center"/>
    </xf>
    <xf numFmtId="0" fontId="3" fillId="0" borderId="0" xfId="0" applyFont="1" applyBorder="1" applyAlignment="1" applyProtection="1">
      <alignment vertical="center"/>
    </xf>
    <xf numFmtId="0" fontId="3" fillId="0" borderId="22" xfId="0" applyFont="1" applyBorder="1" applyProtection="1">
      <alignment vertical="center"/>
    </xf>
    <xf numFmtId="0" fontId="21" fillId="0" borderId="0" xfId="0" applyFont="1" applyAlignment="1" applyProtection="1">
      <alignment vertical="top"/>
    </xf>
    <xf numFmtId="0" fontId="19" fillId="0" borderId="0" xfId="0" applyFont="1" applyBorder="1" applyAlignment="1" applyProtection="1">
      <alignment vertical="top"/>
    </xf>
    <xf numFmtId="0" fontId="19" fillId="0" borderId="24" xfId="0" applyFont="1" applyBorder="1" applyAlignment="1" applyProtection="1">
      <alignment vertical="top"/>
    </xf>
    <xf numFmtId="0" fontId="3" fillId="0" borderId="0" xfId="0" applyFont="1" applyAlignment="1" applyProtection="1">
      <alignment vertical="center"/>
    </xf>
    <xf numFmtId="0" fontId="16" fillId="0" borderId="0" xfId="0" applyFont="1" applyAlignment="1" applyProtection="1">
      <alignment vertical="top"/>
    </xf>
    <xf numFmtId="0" fontId="19" fillId="0" borderId="0" xfId="0" applyFont="1" applyAlignment="1" applyProtection="1">
      <alignment vertical="center"/>
    </xf>
    <xf numFmtId="0" fontId="16" fillId="0" borderId="0" xfId="0" applyFont="1" applyAlignment="1" applyProtection="1">
      <alignment vertical="center"/>
    </xf>
    <xf numFmtId="0" fontId="3" fillId="0" borderId="0" xfId="0" applyFont="1" applyBorder="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82" fontId="3" fillId="0" borderId="0" xfId="1" applyNumberFormat="1" applyFont="1" applyProtection="1">
      <alignment vertical="center"/>
    </xf>
    <xf numFmtId="0" fontId="15" fillId="0" borderId="22" xfId="0" applyFont="1" applyBorder="1" applyProtection="1">
      <alignment vertical="center"/>
    </xf>
    <xf numFmtId="179" fontId="3" fillId="0" borderId="0" xfId="0" applyNumberFormat="1" applyFont="1" applyProtection="1">
      <alignment vertical="center"/>
    </xf>
    <xf numFmtId="0" fontId="3" fillId="0" borderId="0" xfId="2" applyFont="1" applyBorder="1" applyProtection="1">
      <alignment vertical="center"/>
    </xf>
    <xf numFmtId="180" fontId="3" fillId="0" borderId="0" xfId="0" applyNumberFormat="1" applyFont="1" applyBorder="1" applyProtection="1">
      <alignment vertical="center"/>
    </xf>
    <xf numFmtId="179" fontId="3" fillId="0" borderId="0" xfId="0" applyNumberFormat="1" applyFont="1" applyAlignment="1" applyProtection="1">
      <alignment vertical="top"/>
    </xf>
    <xf numFmtId="0" fontId="3" fillId="0" borderId="0" xfId="2" applyFont="1" applyBorder="1" applyAlignment="1" applyProtection="1">
      <alignment vertical="top"/>
    </xf>
    <xf numFmtId="176" fontId="19" fillId="0" borderId="0" xfId="0" applyNumberFormat="1" applyFont="1" applyBorder="1" applyAlignment="1" applyProtection="1">
      <alignment horizontal="right" vertical="top"/>
    </xf>
    <xf numFmtId="49" fontId="3" fillId="0" borderId="0" xfId="0" applyNumberFormat="1" applyFont="1" applyBorder="1" applyProtection="1">
      <alignment vertical="center"/>
    </xf>
    <xf numFmtId="0" fontId="16" fillId="0" borderId="0" xfId="0" applyFont="1" applyBorder="1" applyAlignment="1" applyProtection="1">
      <alignment vertical="top"/>
    </xf>
    <xf numFmtId="181" fontId="3" fillId="0" borderId="0" xfId="1" applyNumberFormat="1" applyFont="1" applyBorder="1" applyAlignment="1" applyProtection="1">
      <alignment horizontal="right" vertical="center"/>
    </xf>
    <xf numFmtId="177" fontId="3" fillId="0" borderId="0" xfId="1" applyNumberFormat="1" applyFont="1" applyBorder="1" applyAlignment="1" applyProtection="1">
      <alignment horizontal="right" vertical="center"/>
    </xf>
    <xf numFmtId="0" fontId="3" fillId="0" borderId="0" xfId="0" applyFont="1" applyAlignment="1" applyProtection="1">
      <alignment horizontal="left" vertical="top"/>
    </xf>
    <xf numFmtId="180" fontId="3" fillId="0" borderId="0" xfId="0" applyNumberFormat="1" applyFont="1" applyProtection="1">
      <alignmen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1" applyNumberFormat="1" applyFont="1" applyAlignment="1" applyProtection="1">
      <alignment horizontal="left" vertical="center"/>
    </xf>
    <xf numFmtId="0" fontId="19" fillId="0" borderId="0" xfId="0" quotePrefix="1" applyFont="1" applyAlignment="1" applyProtection="1">
      <alignment vertical="top"/>
    </xf>
    <xf numFmtId="0" fontId="3" fillId="0" borderId="22" xfId="2" applyFont="1" applyFill="1" applyBorder="1" applyProtection="1">
      <alignment vertical="center"/>
    </xf>
    <xf numFmtId="0" fontId="3" fillId="0" borderId="24" xfId="2" applyFont="1" applyFill="1" applyBorder="1" applyProtection="1">
      <alignment vertical="center"/>
    </xf>
    <xf numFmtId="0" fontId="3" fillId="0" borderId="0" xfId="2" applyFont="1" applyFill="1" applyAlignment="1" applyProtection="1">
      <alignment vertical="top"/>
    </xf>
    <xf numFmtId="0" fontId="22" fillId="0" borderId="0" xfId="2" applyFont="1" applyFill="1" applyProtection="1">
      <alignment vertical="center"/>
    </xf>
    <xf numFmtId="38" fontId="3" fillId="0" borderId="37" xfId="0" applyNumberFormat="1" applyFont="1" applyFill="1" applyBorder="1" applyAlignment="1" applyProtection="1">
      <alignment horizontal="center" vertical="center" wrapText="1"/>
    </xf>
    <xf numFmtId="38" fontId="13" fillId="2" borderId="35" xfId="0" applyNumberFormat="1" applyFont="1" applyFill="1" applyBorder="1" applyAlignment="1" applyProtection="1">
      <alignment horizontal="right" vertical="center"/>
      <protection locked="0"/>
    </xf>
    <xf numFmtId="38" fontId="13" fillId="2" borderId="36" xfId="0" applyNumberFormat="1" applyFont="1" applyFill="1" applyBorder="1" applyAlignment="1" applyProtection="1">
      <alignment horizontal="right" vertical="center"/>
      <protection locked="0"/>
    </xf>
    <xf numFmtId="38" fontId="13" fillId="2" borderId="37" xfId="0" applyNumberFormat="1" applyFont="1" applyFill="1" applyBorder="1" applyAlignment="1" applyProtection="1">
      <alignment horizontal="right" vertical="center"/>
      <protection locked="0"/>
    </xf>
    <xf numFmtId="0" fontId="22" fillId="0" borderId="0" xfId="2" applyFont="1" applyFill="1" applyAlignment="1" applyProtection="1">
      <alignment vertical="top"/>
    </xf>
    <xf numFmtId="0" fontId="12" fillId="0" borderId="0" xfId="2" applyFont="1" applyFill="1" applyBorder="1" applyProtection="1">
      <alignment vertical="center"/>
    </xf>
    <xf numFmtId="0" fontId="3" fillId="0" borderId="0" xfId="1" applyFont="1" applyFill="1" applyBorder="1" applyProtection="1">
      <alignment vertical="center"/>
    </xf>
    <xf numFmtId="0" fontId="3" fillId="0" borderId="40" xfId="2" applyFont="1" applyFill="1" applyBorder="1" applyAlignment="1" applyProtection="1">
      <alignment horizontal="center" vertical="center"/>
    </xf>
    <xf numFmtId="0" fontId="3" fillId="0" borderId="44" xfId="2" applyFont="1" applyFill="1" applyBorder="1" applyAlignment="1" applyProtection="1">
      <alignment horizontal="center" vertical="center" wrapText="1"/>
    </xf>
    <xf numFmtId="0" fontId="3" fillId="0" borderId="44" xfId="2" applyFont="1" applyFill="1" applyBorder="1" applyAlignment="1" applyProtection="1">
      <alignment horizontal="center" vertical="center"/>
    </xf>
    <xf numFmtId="0" fontId="3" fillId="0" borderId="45" xfId="2" applyFont="1" applyFill="1" applyBorder="1" applyAlignment="1" applyProtection="1">
      <alignment horizontal="center" vertical="center"/>
    </xf>
    <xf numFmtId="0" fontId="3" fillId="0" borderId="0" xfId="0" applyFont="1" applyFill="1" applyBorder="1" applyAlignment="1" applyProtection="1">
      <alignment vertical="center"/>
    </xf>
    <xf numFmtId="177" fontId="3" fillId="0" borderId="0" xfId="0" applyNumberFormat="1" applyFont="1" applyProtection="1">
      <alignment vertical="center"/>
    </xf>
    <xf numFmtId="181" fontId="3" fillId="0" borderId="0" xfId="0" applyNumberFormat="1" applyFont="1" applyProtection="1">
      <alignment vertical="center"/>
    </xf>
    <xf numFmtId="177" fontId="3" fillId="0" borderId="0" xfId="2" applyNumberFormat="1" applyFont="1" applyProtection="1">
      <alignment vertical="center"/>
    </xf>
    <xf numFmtId="0" fontId="15" fillId="0" borderId="0" xfId="0" applyFont="1" applyProtection="1">
      <alignment vertical="center"/>
    </xf>
    <xf numFmtId="49" fontId="19" fillId="0" borderId="0" xfId="0" applyNumberFormat="1" applyFont="1" applyAlignment="1" applyProtection="1">
      <alignment horizontal="left" vertical="top"/>
    </xf>
    <xf numFmtId="176" fontId="3" fillId="0" borderId="0" xfId="0" applyNumberFormat="1" applyFont="1" applyProtection="1">
      <alignment vertical="center"/>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5" xfId="2" applyFont="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0" fontId="3" fillId="0" borderId="8" xfId="2" applyFont="1" applyBorder="1" applyProtection="1">
      <alignment vertical="center"/>
    </xf>
    <xf numFmtId="0" fontId="3" fillId="0" borderId="9" xfId="2" applyFont="1" applyBorder="1" applyProtection="1">
      <alignment vertical="center"/>
    </xf>
    <xf numFmtId="49" fontId="3" fillId="0" borderId="15" xfId="0" applyNumberFormat="1" applyFont="1" applyBorder="1" applyAlignment="1" applyProtection="1">
      <alignment horizontal="center" vertical="center"/>
    </xf>
    <xf numFmtId="0" fontId="3" fillId="0" borderId="31" xfId="2" applyFont="1" applyBorder="1" applyProtection="1">
      <alignment vertical="center"/>
    </xf>
    <xf numFmtId="0" fontId="3" fillId="0" borderId="11" xfId="2" applyFont="1" applyBorder="1" applyProtection="1">
      <alignment vertical="center"/>
    </xf>
    <xf numFmtId="0" fontId="3" fillId="0" borderId="32" xfId="2"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49" fontId="3" fillId="0" borderId="20" xfId="2" applyNumberFormat="1" applyFont="1" applyBorder="1" applyProtection="1">
      <alignment vertical="center"/>
    </xf>
    <xf numFmtId="0" fontId="3" fillId="0" borderId="16" xfId="2" applyFont="1" applyBorder="1" applyProtection="1">
      <alignment vertical="center"/>
    </xf>
    <xf numFmtId="176" fontId="3" fillId="0" borderId="16" xfId="2" applyNumberFormat="1" applyFont="1" applyBorder="1" applyProtection="1">
      <alignment vertical="center"/>
    </xf>
    <xf numFmtId="0" fontId="15" fillId="0" borderId="22" xfId="0" applyFont="1" applyBorder="1" applyAlignment="1" applyProtection="1">
      <alignment horizontal="left" vertical="center" indent="1"/>
    </xf>
    <xf numFmtId="0" fontId="15" fillId="0" borderId="0" xfId="0" applyFont="1" applyAlignment="1" applyProtection="1">
      <alignment horizontal="left" vertical="center" indent="1"/>
    </xf>
    <xf numFmtId="49" fontId="3" fillId="0" borderId="0" xfId="2" applyNumberFormat="1" applyFont="1" applyProtection="1">
      <alignment vertical="center"/>
    </xf>
    <xf numFmtId="0" fontId="3" fillId="0" borderId="19" xfId="2" applyFont="1" applyBorder="1" applyProtection="1">
      <alignment vertical="center"/>
    </xf>
    <xf numFmtId="0" fontId="3" fillId="0" borderId="21" xfId="2" applyFont="1" applyBorder="1" applyProtection="1">
      <alignment vertical="center"/>
    </xf>
    <xf numFmtId="179" fontId="3" fillId="0" borderId="0" xfId="0" applyNumberFormat="1" applyFont="1" applyBorder="1" applyProtection="1">
      <alignment vertical="center"/>
    </xf>
    <xf numFmtId="0" fontId="16" fillId="0" borderId="0" xfId="0" applyFont="1" applyAlignment="1" applyProtection="1">
      <alignment horizontal="right" vertical="top"/>
    </xf>
    <xf numFmtId="0" fontId="3" fillId="0" borderId="0" xfId="0" applyFont="1" applyAlignment="1" applyProtection="1">
      <alignment vertical="top"/>
    </xf>
    <xf numFmtId="38" fontId="13" fillId="2" borderId="35" xfId="1" applyNumberFormat="1" applyFont="1" applyFill="1" applyBorder="1" applyAlignment="1" applyProtection="1">
      <alignment horizontal="right" vertical="center"/>
      <protection locked="0"/>
    </xf>
    <xf numFmtId="38" fontId="13" fillId="2" borderId="38" xfId="0" applyNumberFormat="1" applyFont="1" applyFill="1" applyBorder="1" applyAlignment="1" applyProtection="1">
      <alignment horizontal="right" vertical="center"/>
      <protection locked="0"/>
    </xf>
    <xf numFmtId="38" fontId="13" fillId="2" borderId="36" xfId="1" applyNumberFormat="1" applyFont="1" applyFill="1" applyBorder="1" applyAlignment="1" applyProtection="1">
      <alignment horizontal="right" vertical="center"/>
      <protection locked="0"/>
    </xf>
    <xf numFmtId="38" fontId="13" fillId="2" borderId="39" xfId="0" applyNumberFormat="1" applyFont="1" applyFill="1" applyBorder="1" applyAlignment="1" applyProtection="1">
      <alignment horizontal="right" vertical="center"/>
      <protection locked="0"/>
    </xf>
    <xf numFmtId="38" fontId="13" fillId="2" borderId="40" xfId="0" applyNumberFormat="1" applyFont="1" applyFill="1" applyBorder="1" applyAlignment="1" applyProtection="1">
      <alignment horizontal="right" vertical="center"/>
      <protection locked="0"/>
    </xf>
    <xf numFmtId="38" fontId="3" fillId="2" borderId="38" xfId="2" applyNumberFormat="1" applyFont="1" applyFill="1" applyBorder="1" applyAlignment="1" applyProtection="1">
      <alignment horizontal="right" vertical="center"/>
      <protection locked="0"/>
    </xf>
    <xf numFmtId="38" fontId="3" fillId="2" borderId="39" xfId="2" applyNumberFormat="1" applyFont="1" applyFill="1" applyBorder="1" applyAlignment="1" applyProtection="1">
      <alignment horizontal="right" vertical="center"/>
      <protection locked="0"/>
    </xf>
    <xf numFmtId="38" fontId="3" fillId="2" borderId="40" xfId="2" applyNumberFormat="1" applyFont="1" applyFill="1" applyBorder="1" applyAlignment="1" applyProtection="1">
      <alignment horizontal="right" vertical="center"/>
      <protection locked="0"/>
    </xf>
    <xf numFmtId="0" fontId="13" fillId="3" borderId="37" xfId="1"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3" fillId="0" borderId="0" xfId="0" applyFont="1" applyFill="1" applyBorder="1" applyProtection="1">
      <alignment vertical="center"/>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3" fillId="0" borderId="16" xfId="0" applyFont="1" applyFill="1" applyBorder="1" applyAlignment="1" applyProtection="1">
      <alignment vertical="center"/>
    </xf>
    <xf numFmtId="0" fontId="3" fillId="0" borderId="16" xfId="2" applyFont="1" applyFill="1" applyBorder="1" applyProtection="1">
      <alignment vertical="center"/>
    </xf>
    <xf numFmtId="49" fontId="14" fillId="0" borderId="19" xfId="8" applyNumberFormat="1" applyFont="1" applyBorder="1" applyAlignment="1" applyProtection="1">
      <alignment horizontal="left" vertical="center" wrapText="1"/>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38" fontId="3" fillId="0" borderId="31" xfId="0" applyNumberFormat="1" applyFont="1" applyFill="1" applyBorder="1" applyAlignment="1" applyProtection="1">
      <alignment horizontal="center" vertical="center" wrapText="1"/>
    </xf>
    <xf numFmtId="38" fontId="3" fillId="0" borderId="32" xfId="0" applyNumberFormat="1" applyFont="1" applyFill="1" applyBorder="1" applyAlignment="1" applyProtection="1">
      <alignment horizontal="center" vertical="center" wrapText="1"/>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0" fontId="13" fillId="3" borderId="31" xfId="1" applyNumberFormat="1" applyFont="1" applyFill="1" applyBorder="1" applyAlignment="1" applyProtection="1">
      <alignment horizontal="left" vertical="center"/>
    </xf>
    <xf numFmtId="0" fontId="13" fillId="3" borderId="32" xfId="1" applyFont="1" applyFill="1" applyBorder="1" applyAlignment="1" applyProtection="1">
      <alignment horizontal="left" vertical="center"/>
    </xf>
    <xf numFmtId="49" fontId="3" fillId="2" borderId="0" xfId="0" applyNumberFormat="1" applyFont="1" applyFill="1" applyAlignment="1" applyProtection="1">
      <alignment horizontal="left" vertical="center"/>
      <protection locked="0"/>
    </xf>
    <xf numFmtId="38" fontId="3"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right" vertical="center"/>
      <protection locked="0"/>
    </xf>
    <xf numFmtId="0" fontId="3" fillId="0" borderId="15" xfId="2" applyFont="1" applyFill="1" applyBorder="1" applyAlignment="1" applyProtection="1">
      <alignment vertical="center" wrapText="1"/>
    </xf>
    <xf numFmtId="0" fontId="3" fillId="0" borderId="11" xfId="2" applyFont="1" applyFill="1" applyBorder="1" applyProtection="1">
      <alignment vertical="center"/>
    </xf>
    <xf numFmtId="0" fontId="3" fillId="0" borderId="31"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38" fontId="3" fillId="2" borderId="3" xfId="2" applyNumberFormat="1" applyFont="1" applyFill="1" applyBorder="1" applyAlignment="1" applyProtection="1">
      <alignment horizontal="right" vertical="center"/>
      <protection locked="0"/>
    </xf>
    <xf numFmtId="0" fontId="3" fillId="2" borderId="5" xfId="2" applyFont="1" applyFill="1" applyBorder="1" applyAlignment="1" applyProtection="1">
      <alignment horizontal="right" vertical="center"/>
      <protection locked="0"/>
    </xf>
    <xf numFmtId="38" fontId="3" fillId="2" borderId="7" xfId="2" applyNumberFormat="1" applyFont="1" applyFill="1" applyBorder="1" applyAlignment="1" applyProtection="1">
      <alignment horizontal="right" vertical="center"/>
      <protection locked="0"/>
    </xf>
    <xf numFmtId="0" fontId="3" fillId="2" borderId="9" xfId="2" applyFont="1" applyFill="1" applyBorder="1" applyAlignment="1" applyProtection="1">
      <alignment horizontal="right" vertical="center"/>
      <protection locked="0"/>
    </xf>
    <xf numFmtId="38" fontId="3" fillId="2" borderId="31" xfId="2" applyNumberFormat="1" applyFont="1" applyFill="1" applyBorder="1" applyAlignment="1" applyProtection="1">
      <alignment horizontal="right" vertical="center"/>
      <protection locked="0"/>
    </xf>
    <xf numFmtId="0" fontId="3" fillId="2" borderId="32" xfId="2" applyFont="1" applyFill="1" applyBorder="1" applyAlignment="1" applyProtection="1">
      <alignment horizontal="right" vertical="center"/>
      <protection locked="0"/>
    </xf>
    <xf numFmtId="0" fontId="3" fillId="0" borderId="18" xfId="2" applyFont="1" applyFill="1" applyBorder="1" applyProtection="1">
      <alignment vertical="center"/>
    </xf>
    <xf numFmtId="0" fontId="3" fillId="0" borderId="19" xfId="2" applyFont="1" applyFill="1" applyBorder="1" applyProtection="1">
      <alignment vertical="center"/>
    </xf>
    <xf numFmtId="0" fontId="3" fillId="0" borderId="20" xfId="2" applyFont="1" applyFill="1" applyBorder="1" applyProtection="1">
      <alignment vertical="center"/>
    </xf>
    <xf numFmtId="0" fontId="3" fillId="0" borderId="16" xfId="2" applyFont="1" applyFill="1" applyBorder="1" applyProtection="1">
      <alignment vertical="center"/>
    </xf>
    <xf numFmtId="0" fontId="3" fillId="0" borderId="13" xfId="2" applyFont="1" applyFill="1" applyBorder="1" applyProtection="1">
      <alignment vertical="center"/>
    </xf>
    <xf numFmtId="0" fontId="3" fillId="0" borderId="4" xfId="2" applyFont="1" applyFill="1" applyBorder="1" applyProtection="1">
      <alignment vertical="center"/>
    </xf>
    <xf numFmtId="0" fontId="3" fillId="0" borderId="14" xfId="2" applyFont="1" applyFill="1" applyBorder="1" applyProtection="1">
      <alignment vertical="center"/>
    </xf>
    <xf numFmtId="0" fontId="3" fillId="0" borderId="8" xfId="2" applyFont="1" applyFill="1" applyBorder="1" applyProtection="1">
      <alignment vertical="center"/>
    </xf>
    <xf numFmtId="0" fontId="3" fillId="0" borderId="14" xfId="2" applyFont="1" applyFill="1" applyBorder="1" applyAlignment="1" applyProtection="1">
      <alignment vertical="center" wrapText="1"/>
    </xf>
    <xf numFmtId="49" fontId="3" fillId="0" borderId="34" xfId="0" applyNumberFormat="1" applyFont="1" applyFill="1" applyBorder="1" applyAlignment="1" applyProtection="1">
      <alignment horizontal="center" vertical="center" wrapText="1"/>
    </xf>
    <xf numFmtId="49" fontId="3" fillId="0" borderId="44" xfId="0" applyNumberFormat="1" applyFont="1" applyFill="1" applyBorder="1" applyAlignment="1" applyProtection="1">
      <alignment horizontal="center" vertical="center" wrapText="1"/>
    </xf>
    <xf numFmtId="49" fontId="3" fillId="0" borderId="33" xfId="0" applyNumberFormat="1" applyFont="1" applyFill="1" applyBorder="1" applyAlignment="1" applyProtection="1">
      <alignment vertical="center" wrapText="1"/>
    </xf>
    <xf numFmtId="49" fontId="3" fillId="0" borderId="41" xfId="0" applyNumberFormat="1" applyFont="1" applyFill="1" applyBorder="1" applyAlignment="1" applyProtection="1">
      <alignment vertical="center" wrapText="1"/>
    </xf>
    <xf numFmtId="49" fontId="3" fillId="0" borderId="42" xfId="0" applyNumberFormat="1" applyFont="1" applyFill="1" applyBorder="1" applyAlignment="1" applyProtection="1">
      <alignment vertical="center" wrapText="1"/>
    </xf>
    <xf numFmtId="49" fontId="3" fillId="0" borderId="43" xfId="0" applyNumberFormat="1" applyFont="1" applyFill="1" applyBorder="1" applyAlignment="1" applyProtection="1">
      <alignment vertical="center" wrapText="1"/>
    </xf>
    <xf numFmtId="49" fontId="3" fillId="0" borderId="33" xfId="0" applyNumberFormat="1" applyFont="1" applyFill="1" applyBorder="1" applyAlignment="1" applyProtection="1">
      <alignment horizontal="center" vertical="center"/>
    </xf>
    <xf numFmtId="49" fontId="3" fillId="0" borderId="41" xfId="0" applyNumberFormat="1"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xf>
    <xf numFmtId="49" fontId="3" fillId="0" borderId="43" xfId="0" applyNumberFormat="1" applyFont="1" applyFill="1" applyBorder="1" applyAlignment="1" applyProtection="1">
      <alignment horizontal="center" vertical="center"/>
    </xf>
    <xf numFmtId="0" fontId="3" fillId="0" borderId="18"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3" xfId="0" applyFont="1" applyFill="1" applyBorder="1" applyAlignment="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1" xfId="1" applyNumberFormat="1" applyFont="1" applyFill="1" applyBorder="1" applyAlignment="1" applyProtection="1">
      <alignment horizontal="right" vertical="center"/>
      <protection locked="0"/>
    </xf>
    <xf numFmtId="38" fontId="13" fillId="2" borderId="32" xfId="1" applyNumberFormat="1" applyFont="1" applyFill="1" applyBorder="1" applyAlignment="1" applyProtection="1">
      <alignment horizontal="right" vertical="center"/>
      <protection locked="0"/>
    </xf>
    <xf numFmtId="0" fontId="3" fillId="2" borderId="0" xfId="0" applyFont="1" applyFill="1" applyAlignment="1" applyProtection="1">
      <alignment horizontal="left" vertical="center"/>
      <protection locked="0"/>
    </xf>
    <xf numFmtId="0" fontId="16" fillId="0" borderId="0" xfId="0" applyFont="1" applyFill="1" applyBorder="1" applyAlignment="1" applyProtection="1">
      <alignment horizontal="left" vertical="center" wrapText="1"/>
    </xf>
    <xf numFmtId="38" fontId="3" fillId="0" borderId="33" xfId="0" applyNumberFormat="1" applyFont="1" applyFill="1" applyBorder="1" applyAlignment="1" applyProtection="1">
      <alignment horizontal="center" vertical="center" wrapText="1"/>
    </xf>
    <xf numFmtId="38" fontId="3" fillId="0" borderId="19" xfId="0" applyNumberFormat="1" applyFont="1" applyFill="1" applyBorder="1" applyAlignment="1" applyProtection="1">
      <alignment horizontal="center" vertical="center" wrapText="1"/>
    </xf>
    <xf numFmtId="38" fontId="3" fillId="0" borderId="41" xfId="0" applyNumberFormat="1" applyFont="1" applyFill="1" applyBorder="1" applyAlignment="1" applyProtection="1">
      <alignment horizontal="center" vertical="center" wrapText="1"/>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0" fontId="15" fillId="0" borderId="18" xfId="0" applyFont="1" applyFill="1" applyBorder="1" applyAlignment="1" applyProtection="1">
      <alignment horizontal="left" vertical="center" indent="1"/>
    </xf>
    <xf numFmtId="0" fontId="15" fillId="0" borderId="19" xfId="0" applyFont="1" applyFill="1" applyBorder="1" applyAlignment="1" applyProtection="1">
      <alignment horizontal="left" vertical="center" indent="1"/>
    </xf>
    <xf numFmtId="0" fontId="15" fillId="0" borderId="21" xfId="0" applyFont="1" applyFill="1" applyBorder="1" applyAlignment="1" applyProtection="1">
      <alignment horizontal="left" vertical="center" indent="1"/>
    </xf>
    <xf numFmtId="38" fontId="3" fillId="2" borderId="0" xfId="0" applyNumberFormat="1" applyFont="1" applyFill="1" applyBorder="1" applyAlignment="1" applyProtection="1">
      <alignment horizontal="right" vertical="center"/>
      <protection locked="0"/>
    </xf>
    <xf numFmtId="49" fontId="3" fillId="2" borderId="0" xfId="0" applyNumberFormat="1" applyFont="1" applyFill="1" applyBorder="1" applyAlignment="1" applyProtection="1">
      <alignment horizontal="left" vertical="center"/>
      <protection locked="0"/>
    </xf>
    <xf numFmtId="177" fontId="3" fillId="2" borderId="0" xfId="0" applyNumberFormat="1" applyFont="1" applyFill="1" applyBorder="1" applyAlignment="1" applyProtection="1">
      <alignment horizontal="left" vertical="center"/>
      <protection locked="0"/>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38" fontId="3" fillId="0" borderId="14" xfId="1" applyNumberFormat="1" applyFont="1" applyBorder="1" applyAlignment="1" applyProtection="1">
      <alignment horizontal="right" vertical="center"/>
    </xf>
    <xf numFmtId="181" fontId="3" fillId="0" borderId="8" xfId="1" applyNumberFormat="1" applyFont="1" applyBorder="1" applyAlignment="1" applyProtection="1">
      <alignment horizontal="right" vertical="center"/>
    </xf>
    <xf numFmtId="181" fontId="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38" fontId="3" fillId="2" borderId="15" xfId="1" applyNumberFormat="1" applyFont="1" applyFill="1" applyBorder="1" applyAlignment="1" applyProtection="1">
      <alignment horizontal="right" vertical="center"/>
      <protection locked="0"/>
    </xf>
    <xf numFmtId="181" fontId="3" fillId="2" borderId="11" xfId="1" applyNumberFormat="1" applyFont="1" applyFill="1" applyBorder="1" applyAlignment="1" applyProtection="1">
      <alignment horizontal="right" vertical="center"/>
      <protection locked="0"/>
    </xf>
    <xf numFmtId="181" fontId="3" fillId="2" borderId="12" xfId="1"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19" fillId="0" borderId="0" xfId="2" applyFont="1" applyBorder="1" applyAlignment="1" applyProtection="1">
      <alignment horizontal="left" vertical="center" wrapText="1"/>
    </xf>
    <xf numFmtId="49"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shrinkToFit="1"/>
      <protection locked="0"/>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38" fontId="3" fillId="2" borderId="13" xfId="1" applyNumberFormat="1" applyFont="1" applyFill="1" applyBorder="1" applyAlignment="1" applyProtection="1">
      <alignment horizontal="right" vertical="center"/>
      <protection locked="0"/>
    </xf>
    <xf numFmtId="181" fontId="3" fillId="2" borderId="4"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178" fontId="6" fillId="0" borderId="0" xfId="1" applyNumberFormat="1" applyFont="1" applyFill="1" applyAlignment="1" applyProtection="1">
      <alignment horizontal="right" vertical="top"/>
    </xf>
    <xf numFmtId="0" fontId="3" fillId="2" borderId="0" xfId="0" applyNumberFormat="1" applyFont="1" applyFill="1" applyBorder="1" applyAlignment="1" applyProtection="1">
      <alignment horizontal="left" vertical="center"/>
      <protection locked="0"/>
    </xf>
    <xf numFmtId="181" fontId="3"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19" fillId="0" borderId="0" xfId="0" applyFont="1" applyFill="1" applyBorder="1" applyAlignment="1" applyProtection="1">
      <alignment vertical="top" wrapText="1"/>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0" fontId="3" fillId="0" borderId="0" xfId="0" applyFont="1" applyFill="1" applyBorder="1" applyProtection="1">
      <alignment vertical="center"/>
    </xf>
    <xf numFmtId="38" fontId="3" fillId="2" borderId="14" xfId="1" applyNumberFormat="1" applyFont="1" applyFill="1" applyBorder="1" applyAlignment="1" applyProtection="1">
      <alignment horizontal="right" vertical="center"/>
      <protection locked="0"/>
    </xf>
    <xf numFmtId="181" fontId="3" fillId="2" borderId="8" xfId="1" applyNumberFormat="1" applyFont="1" applyFill="1" applyBorder="1" applyAlignment="1" applyProtection="1">
      <alignment horizontal="right" vertical="center"/>
      <protection locked="0"/>
    </xf>
    <xf numFmtId="181" fontId="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3" fillId="2" borderId="0"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xf>
    <xf numFmtId="0" fontId="19" fillId="0" borderId="0" xfId="0" applyFont="1" applyAlignment="1" applyProtection="1">
      <alignment vertical="top" wrapText="1"/>
    </xf>
    <xf numFmtId="0" fontId="19" fillId="0" borderId="0" xfId="0" applyFont="1" applyAlignment="1" applyProtection="1">
      <alignment vertical="top"/>
    </xf>
    <xf numFmtId="14" fontId="3" fillId="2" borderId="0" xfId="0" applyNumberFormat="1" applyFont="1" applyFill="1" applyAlignment="1" applyProtection="1">
      <alignment horizontal="left" vertical="center"/>
      <protection locked="0"/>
    </xf>
    <xf numFmtId="14" fontId="3" fillId="2" borderId="0" xfId="0" applyNumberFormat="1" applyFont="1" applyFill="1" applyBorder="1" applyAlignment="1" applyProtection="1">
      <alignment horizontal="left" vertical="center"/>
      <protection locked="0"/>
    </xf>
    <xf numFmtId="176" fontId="3" fillId="2" borderId="0" xfId="0" applyNumberFormat="1" applyFont="1" applyFill="1" applyBorder="1" applyAlignment="1" applyProtection="1">
      <alignment horizontal="left" vertical="center"/>
      <protection locked="0"/>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29" xfId="0" applyNumberFormat="1" applyFont="1" applyBorder="1" applyAlignment="1" applyProtection="1">
      <alignment horizontal="right" vertical="center"/>
    </xf>
    <xf numFmtId="38" fontId="3" fillId="0" borderId="30" xfId="0" applyNumberFormat="1" applyFont="1" applyBorder="1" applyAlignment="1" applyProtection="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0" fontId="13" fillId="0" borderId="0" xfId="0" applyFont="1" applyAlignment="1" applyProtection="1">
      <alignment horizontal="left" vertical="center"/>
    </xf>
    <xf numFmtId="0" fontId="19" fillId="0" borderId="0" xfId="0" applyFont="1" applyAlignment="1" applyProtection="1">
      <alignment horizontal="left" vertical="top" wrapText="1"/>
    </xf>
    <xf numFmtId="0" fontId="3" fillId="0" borderId="3"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49" fontId="13" fillId="2" borderId="31" xfId="1" applyNumberFormat="1" applyFont="1" applyFill="1" applyBorder="1" applyAlignment="1" applyProtection="1">
      <alignment horizontal="center" vertical="center"/>
      <protection locked="0"/>
    </xf>
    <xf numFmtId="49" fontId="13" fillId="2" borderId="32" xfId="1" applyNumberFormat="1" applyFont="1" applyFill="1" applyBorder="1" applyAlignment="1" applyProtection="1">
      <alignment horizontal="center" vertical="center"/>
      <protection locked="0"/>
    </xf>
  </cellXfs>
  <cellStyles count="9">
    <cellStyle name="桁区切り 2" xfId="4" xr:uid="{00000000-0005-0000-0000-000001000000}"/>
    <cellStyle name="桁区切り 3" xfId="7" xr:uid="{00000000-0005-0000-0000-000002000000}"/>
    <cellStyle name="標準" xfId="0" builtinId="0"/>
    <cellStyle name="標準 2" xfId="8" xr:uid="{445A0C97-A899-4B81-9C6B-1BCED0832BC5}"/>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76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0000"/>
      <color rgb="FFCCEDFC"/>
      <color rgb="FFFFEDFC"/>
      <color rgb="FFEEAAFC"/>
      <color rgb="FF000000"/>
      <color rgb="FFA6A6A6"/>
      <color rgb="FFE2EFDA"/>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99"/>
  <sheetViews>
    <sheetView showGridLines="0" tabSelected="1" topLeftCell="B1" zoomScaleNormal="100" workbookViewId="0">
      <selection activeCell="B1" sqref="B1"/>
    </sheetView>
  </sheetViews>
  <sheetFormatPr defaultRowHeight="13.5"/>
  <cols>
    <col min="1" max="1" width="10.375" style="2" hidden="1" customWidth="1"/>
    <col min="2" max="3" width="1.625" style="2" customWidth="1"/>
    <col min="4" max="4" width="6.125" style="2" customWidth="1"/>
    <col min="5" max="5" width="5.625" style="2" customWidth="1"/>
    <col min="6" max="6" width="6.625" style="2" customWidth="1"/>
    <col min="7" max="7" width="6.125" style="2" customWidth="1"/>
    <col min="8" max="8" width="2.625" style="2" customWidth="1"/>
    <col min="9" max="9" width="1.625" style="2" customWidth="1"/>
    <col min="10" max="10" width="10" style="2" customWidth="1"/>
    <col min="11" max="11" width="4.125" style="2" customWidth="1"/>
    <col min="12" max="12" width="2.625" style="2" customWidth="1"/>
    <col min="13" max="13" width="4.875" style="2" customWidth="1"/>
    <col min="14" max="14" width="4.75" style="2" customWidth="1"/>
    <col min="15" max="15" width="7.5" style="2" customWidth="1"/>
    <col min="16" max="16" width="10.625" style="2" customWidth="1"/>
    <col min="17" max="17" width="7.625" style="2" customWidth="1"/>
    <col min="18" max="18" width="6.625" style="2" customWidth="1"/>
    <col min="19" max="20" width="13.625" style="2" customWidth="1"/>
    <col min="21" max="25" width="7.625" style="2" customWidth="1"/>
    <col min="26" max="26" width="2.625" style="2" customWidth="1"/>
    <col min="27" max="27" width="3.625" style="55" customWidth="1"/>
    <col min="28" max="16384" width="9" style="2"/>
  </cols>
  <sheetData>
    <row r="1" spans="1:27" ht="30" customHeight="1">
      <c r="A1" s="4" t="s">
        <v>252</v>
      </c>
      <c r="B1" s="4"/>
      <c r="C1" s="5" t="s">
        <v>203</v>
      </c>
      <c r="D1" s="5"/>
      <c r="E1" s="1"/>
      <c r="Q1" s="6"/>
      <c r="R1" s="6"/>
      <c r="T1" s="83"/>
      <c r="U1" s="83"/>
      <c r="V1" s="83"/>
      <c r="W1" s="329">
        <v>44927</v>
      </c>
      <c r="X1" s="329"/>
      <c r="Y1" s="329"/>
      <c r="Z1" s="329"/>
      <c r="AA1" s="6"/>
    </row>
    <row r="2" spans="1:27" s="55" customFormat="1" ht="15" hidden="1" customHeight="1">
      <c r="A2" s="61" t="s">
        <v>253</v>
      </c>
      <c r="B2" s="61"/>
      <c r="C2" s="62"/>
      <c r="D2" s="62"/>
      <c r="AA2" s="6"/>
    </row>
    <row r="3" spans="1:27" ht="30" customHeight="1">
      <c r="A3" s="3">
        <v>2023.01</v>
      </c>
      <c r="B3" s="3"/>
      <c r="C3" s="68" t="s">
        <v>204</v>
      </c>
      <c r="D3" s="68"/>
      <c r="E3" s="68"/>
      <c r="F3" s="72"/>
      <c r="G3" s="72"/>
      <c r="H3" s="72"/>
      <c r="I3" s="72"/>
      <c r="J3" s="72"/>
      <c r="K3" s="72"/>
      <c r="L3" s="72"/>
      <c r="M3" s="72"/>
      <c r="N3" s="72"/>
      <c r="O3" s="72"/>
      <c r="P3" s="72"/>
      <c r="Q3" s="72"/>
      <c r="R3" s="72"/>
      <c r="S3" s="72"/>
      <c r="T3" s="72"/>
      <c r="U3" s="72"/>
      <c r="V3" s="72"/>
      <c r="W3" s="72"/>
      <c r="X3" s="72"/>
      <c r="Y3" s="72"/>
      <c r="Z3" s="72"/>
      <c r="AA3" s="6"/>
    </row>
    <row r="4" spans="1:27" s="93" customFormat="1" ht="5.25" customHeight="1">
      <c r="A4" s="88"/>
      <c r="B4" s="89"/>
      <c r="C4" s="90"/>
      <c r="D4" s="91"/>
      <c r="E4" s="91"/>
      <c r="F4" s="91"/>
      <c r="G4" s="91"/>
      <c r="H4" s="91"/>
      <c r="I4" s="91"/>
      <c r="J4" s="91"/>
      <c r="K4" s="91"/>
      <c r="L4" s="91"/>
      <c r="M4" s="91"/>
      <c r="N4" s="91"/>
      <c r="O4" s="91"/>
      <c r="P4" s="91"/>
      <c r="Q4" s="91"/>
      <c r="R4" s="91"/>
      <c r="S4" s="91"/>
      <c r="T4" s="91"/>
      <c r="U4" s="91"/>
      <c r="V4" s="91"/>
      <c r="W4" s="91"/>
      <c r="X4" s="91"/>
      <c r="Y4" s="91"/>
      <c r="Z4" s="92"/>
    </row>
    <row r="5" spans="1:27" s="99" customFormat="1" ht="15" customHeight="1">
      <c r="A5" s="94"/>
      <c r="B5" s="95"/>
      <c r="C5" s="96" t="s">
        <v>12</v>
      </c>
      <c r="D5" s="97"/>
      <c r="E5" s="97"/>
      <c r="F5" s="97"/>
      <c r="G5" s="97"/>
      <c r="H5" s="97"/>
      <c r="I5" s="97"/>
      <c r="J5" s="97"/>
      <c r="K5" s="97"/>
      <c r="L5" s="97"/>
      <c r="M5" s="97"/>
      <c r="N5" s="97"/>
      <c r="O5" s="97"/>
      <c r="P5" s="97"/>
      <c r="Q5" s="97"/>
      <c r="R5" s="97"/>
      <c r="S5" s="97"/>
      <c r="T5" s="97"/>
      <c r="U5" s="97"/>
      <c r="V5" s="97"/>
      <c r="W5" s="97"/>
      <c r="X5" s="97"/>
      <c r="Y5" s="97"/>
      <c r="Z5" s="98"/>
      <c r="AA5" s="93"/>
    </row>
    <row r="6" spans="1:27" s="99" customFormat="1" ht="15" customHeight="1">
      <c r="A6" s="94"/>
      <c r="B6" s="100"/>
      <c r="C6" s="96" t="s">
        <v>13</v>
      </c>
      <c r="D6" s="97"/>
      <c r="E6" s="97"/>
      <c r="F6" s="97"/>
      <c r="G6" s="97"/>
      <c r="H6" s="97"/>
      <c r="I6" s="97"/>
      <c r="J6" s="97"/>
      <c r="K6" s="97"/>
      <c r="L6" s="97"/>
      <c r="M6" s="97"/>
      <c r="N6" s="97"/>
      <c r="O6" s="97"/>
      <c r="P6" s="97"/>
      <c r="Q6" s="97"/>
      <c r="R6" s="97"/>
      <c r="S6" s="97"/>
      <c r="T6" s="97"/>
      <c r="U6" s="97"/>
      <c r="V6" s="97"/>
      <c r="W6" s="97"/>
      <c r="X6" s="97"/>
      <c r="Y6" s="97"/>
      <c r="Z6" s="98"/>
      <c r="AA6" s="93"/>
    </row>
    <row r="7" spans="1:27" s="99" customFormat="1" ht="15" customHeight="1">
      <c r="A7" s="94"/>
      <c r="B7" s="100"/>
      <c r="C7" s="96" t="s">
        <v>14</v>
      </c>
      <c r="D7" s="97"/>
      <c r="E7" s="97"/>
      <c r="F7" s="97"/>
      <c r="G7" s="97"/>
      <c r="H7" s="97"/>
      <c r="I7" s="97"/>
      <c r="J7" s="97"/>
      <c r="K7" s="97"/>
      <c r="L7" s="97"/>
      <c r="M7" s="97"/>
      <c r="N7" s="97"/>
      <c r="O7" s="97"/>
      <c r="P7" s="97"/>
      <c r="Q7" s="97"/>
      <c r="R7" s="97"/>
      <c r="S7" s="97"/>
      <c r="T7" s="97"/>
      <c r="U7" s="97"/>
      <c r="V7" s="97"/>
      <c r="W7" s="97"/>
      <c r="X7" s="97"/>
      <c r="Y7" s="97"/>
      <c r="Z7" s="98"/>
      <c r="AA7" s="93"/>
    </row>
    <row r="8" spans="1:27" s="99" customFormat="1" ht="15" hidden="1" customHeight="1">
      <c r="A8" s="94"/>
      <c r="B8" s="100"/>
      <c r="C8" s="96"/>
      <c r="D8" s="97"/>
      <c r="E8" s="97"/>
      <c r="F8" s="97"/>
      <c r="G8" s="97"/>
      <c r="H8" s="97"/>
      <c r="I8" s="97"/>
      <c r="J8" s="97"/>
      <c r="K8" s="97"/>
      <c r="L8" s="97"/>
      <c r="M8" s="97"/>
      <c r="N8" s="97"/>
      <c r="O8" s="97"/>
      <c r="P8" s="97"/>
      <c r="Q8" s="97"/>
      <c r="R8" s="97"/>
      <c r="S8" s="97"/>
      <c r="T8" s="97"/>
      <c r="U8" s="97"/>
      <c r="V8" s="97"/>
      <c r="W8" s="97"/>
      <c r="X8" s="97"/>
      <c r="Y8" s="97"/>
      <c r="Z8" s="98"/>
      <c r="AA8" s="93"/>
    </row>
    <row r="9" spans="1:27" s="93" customFormat="1" ht="5.25" customHeight="1">
      <c r="A9" s="88"/>
      <c r="B9" s="89"/>
      <c r="C9" s="101"/>
      <c r="D9" s="102"/>
      <c r="E9" s="102"/>
      <c r="F9" s="102"/>
      <c r="G9" s="102"/>
      <c r="H9" s="102"/>
      <c r="I9" s="102"/>
      <c r="J9" s="102"/>
      <c r="K9" s="102"/>
      <c r="L9" s="102"/>
      <c r="M9" s="102"/>
      <c r="N9" s="102"/>
      <c r="O9" s="102"/>
      <c r="P9" s="102"/>
      <c r="Q9" s="102"/>
      <c r="R9" s="102"/>
      <c r="S9" s="102"/>
      <c r="T9" s="102"/>
      <c r="U9" s="102"/>
      <c r="V9" s="102"/>
      <c r="W9" s="102"/>
      <c r="X9" s="102"/>
      <c r="Y9" s="102"/>
      <c r="Z9" s="103"/>
    </row>
    <row r="10" spans="1:27" s="93" customFormat="1" ht="30" customHeight="1">
      <c r="A10" s="88"/>
      <c r="B10" s="88"/>
    </row>
    <row r="11" spans="1:27" s="93" customFormat="1" ht="15" hidden="1" customHeight="1">
      <c r="A11" s="88"/>
      <c r="B11" s="88"/>
    </row>
    <row r="12" spans="1:27" s="93" customFormat="1" ht="15" hidden="1" customHeight="1">
      <c r="A12" s="88"/>
      <c r="B12" s="88"/>
    </row>
    <row r="13" spans="1:27" ht="20.100000000000001" customHeight="1">
      <c r="A13" s="3"/>
      <c r="B13" s="3"/>
      <c r="C13" s="276" t="s">
        <v>167</v>
      </c>
      <c r="D13" s="277"/>
      <c r="E13" s="277"/>
      <c r="F13" s="277"/>
      <c r="G13" s="277"/>
      <c r="H13" s="278"/>
      <c r="I13" s="1"/>
      <c r="Q13" s="1"/>
    </row>
    <row r="14" spans="1:27" ht="15" customHeight="1">
      <c r="A14" s="3"/>
      <c r="B14" s="3"/>
      <c r="C14" s="12"/>
      <c r="D14" s="63"/>
      <c r="E14" s="78"/>
      <c r="F14" s="78"/>
      <c r="G14" s="78"/>
      <c r="H14" s="78"/>
      <c r="I14" s="13"/>
      <c r="J14" s="13"/>
      <c r="K14" s="13"/>
      <c r="L14" s="13"/>
      <c r="M14" s="13"/>
      <c r="N14" s="13"/>
      <c r="O14" s="13"/>
      <c r="P14" s="13"/>
      <c r="Q14" s="14"/>
      <c r="R14" s="13"/>
      <c r="S14" s="13"/>
      <c r="T14" s="13"/>
      <c r="U14" s="13"/>
      <c r="V14" s="13"/>
      <c r="W14" s="13"/>
      <c r="X14" s="13"/>
      <c r="Y14" s="13"/>
      <c r="Z14" s="15"/>
    </row>
    <row r="15" spans="1:27" ht="15.75" hidden="1" customHeight="1">
      <c r="A15" s="3"/>
      <c r="B15" s="3"/>
      <c r="C15" s="19"/>
      <c r="D15" s="16"/>
      <c r="E15" s="337"/>
      <c r="F15" s="337"/>
      <c r="G15" s="337"/>
      <c r="H15" s="337"/>
      <c r="I15" s="18"/>
      <c r="J15" s="332"/>
      <c r="K15" s="332"/>
      <c r="L15" s="332"/>
      <c r="M15" s="332"/>
      <c r="N15" s="332"/>
      <c r="O15" s="332"/>
      <c r="P15" s="332"/>
      <c r="Q15" s="333"/>
      <c r="R15" s="332"/>
      <c r="S15" s="332"/>
      <c r="T15" s="332"/>
      <c r="U15" s="332"/>
      <c r="V15" s="332"/>
      <c r="W15" s="332"/>
      <c r="X15" s="332"/>
      <c r="Y15" s="332"/>
      <c r="Z15" s="17"/>
    </row>
    <row r="16" spans="1:27" ht="15.75" hidden="1" customHeight="1">
      <c r="A16" s="3"/>
      <c r="B16" s="3"/>
      <c r="C16" s="19"/>
      <c r="D16" s="16"/>
      <c r="E16" s="206"/>
      <c r="F16" s="206"/>
      <c r="G16" s="206"/>
      <c r="H16" s="206"/>
      <c r="I16" s="18"/>
      <c r="J16" s="207"/>
      <c r="K16" s="207"/>
      <c r="L16" s="207"/>
      <c r="M16" s="207"/>
      <c r="N16" s="207"/>
      <c r="O16" s="207"/>
      <c r="P16" s="207"/>
      <c r="Q16" s="208"/>
      <c r="R16" s="207"/>
      <c r="S16" s="207"/>
      <c r="T16" s="207"/>
      <c r="U16" s="207"/>
      <c r="V16" s="207"/>
      <c r="W16" s="207"/>
      <c r="X16" s="207"/>
      <c r="Y16" s="207"/>
      <c r="Z16" s="17"/>
    </row>
    <row r="17" spans="1:26" ht="15.75" hidden="1" customHeight="1">
      <c r="A17" s="3"/>
      <c r="B17" s="3"/>
      <c r="C17" s="19"/>
      <c r="D17" s="16"/>
      <c r="E17" s="206"/>
      <c r="F17" s="206"/>
      <c r="G17" s="206"/>
      <c r="H17" s="206"/>
      <c r="I17" s="18"/>
      <c r="J17" s="207"/>
      <c r="K17" s="207"/>
      <c r="L17" s="207"/>
      <c r="M17" s="207"/>
      <c r="N17" s="207"/>
      <c r="O17" s="207"/>
      <c r="P17" s="207"/>
      <c r="Q17" s="208"/>
      <c r="R17" s="207"/>
      <c r="S17" s="207"/>
      <c r="T17" s="207"/>
      <c r="U17" s="207"/>
      <c r="V17" s="207"/>
      <c r="W17" s="207"/>
      <c r="X17" s="207"/>
      <c r="Y17" s="207"/>
      <c r="Z17" s="17"/>
    </row>
    <row r="18" spans="1:26" ht="15.75" hidden="1" customHeight="1">
      <c r="A18" s="3"/>
      <c r="B18" s="3"/>
      <c r="C18" s="19"/>
      <c r="D18" s="16"/>
      <c r="E18" s="206"/>
      <c r="F18" s="206"/>
      <c r="G18" s="206"/>
      <c r="H18" s="206"/>
      <c r="I18" s="18"/>
      <c r="J18" s="207"/>
      <c r="K18" s="207"/>
      <c r="L18" s="207"/>
      <c r="M18" s="207"/>
      <c r="N18" s="207"/>
      <c r="O18" s="207"/>
      <c r="P18" s="207"/>
      <c r="Q18" s="208"/>
      <c r="R18" s="207"/>
      <c r="S18" s="207"/>
      <c r="T18" s="207"/>
      <c r="U18" s="207"/>
      <c r="V18" s="207"/>
      <c r="W18" s="207"/>
      <c r="X18" s="207"/>
      <c r="Y18" s="207"/>
      <c r="Z18" s="17"/>
    </row>
    <row r="19" spans="1:26" ht="15.75" hidden="1" customHeight="1">
      <c r="A19" s="3"/>
      <c r="B19" s="3"/>
      <c r="C19" s="19"/>
      <c r="D19" s="16"/>
      <c r="E19" s="206"/>
      <c r="F19" s="206"/>
      <c r="G19" s="206"/>
      <c r="H19" s="206"/>
      <c r="I19" s="18"/>
      <c r="J19" s="207"/>
      <c r="K19" s="207"/>
      <c r="L19" s="207"/>
      <c r="M19" s="207"/>
      <c r="N19" s="207"/>
      <c r="O19" s="207"/>
      <c r="P19" s="207"/>
      <c r="Q19" s="208"/>
      <c r="R19" s="207"/>
      <c r="S19" s="207"/>
      <c r="T19" s="207"/>
      <c r="U19" s="207"/>
      <c r="V19" s="207"/>
      <c r="W19" s="207"/>
      <c r="X19" s="207"/>
      <c r="Y19" s="207"/>
      <c r="Z19" s="17"/>
    </row>
    <row r="20" spans="1:26" ht="20.100000000000001" customHeight="1">
      <c r="A20" s="3">
        <f>IF(TRIM($I20)="", 1001, 0)</f>
        <v>1001</v>
      </c>
      <c r="B20" s="3"/>
      <c r="C20" s="19"/>
      <c r="D20" s="16">
        <v>1</v>
      </c>
      <c r="E20" s="72" t="s">
        <v>0</v>
      </c>
      <c r="F20" s="72"/>
      <c r="G20" s="72"/>
      <c r="H20" s="72"/>
      <c r="I20" s="335"/>
      <c r="J20" s="336"/>
      <c r="K20" s="336"/>
      <c r="L20" s="336"/>
      <c r="M20" s="336"/>
      <c r="N20" s="163"/>
      <c r="O20" s="163"/>
      <c r="P20" s="163"/>
      <c r="Q20" s="163"/>
      <c r="R20" s="163"/>
      <c r="S20" s="163"/>
      <c r="T20" s="163"/>
      <c r="U20" s="163"/>
      <c r="V20" s="163"/>
      <c r="W20" s="163"/>
      <c r="X20" s="163"/>
      <c r="Y20" s="163"/>
      <c r="Z20" s="17"/>
    </row>
    <row r="21" spans="1:26" ht="20.100000000000001" customHeight="1">
      <c r="A21" s="3"/>
      <c r="B21" s="3"/>
      <c r="C21" s="19"/>
      <c r="D21" s="16"/>
      <c r="E21" s="206"/>
      <c r="F21" s="206"/>
      <c r="G21" s="206"/>
      <c r="H21" s="206"/>
      <c r="I21" s="18"/>
      <c r="J21" s="205" t="s">
        <v>200</v>
      </c>
      <c r="K21" s="207"/>
      <c r="L21" s="207"/>
      <c r="M21" s="207"/>
      <c r="N21" s="207"/>
      <c r="O21" s="207"/>
      <c r="P21" s="207"/>
      <c r="Q21" s="208"/>
      <c r="R21" s="207"/>
      <c r="S21" s="207"/>
      <c r="T21" s="207"/>
      <c r="U21" s="207"/>
      <c r="V21" s="207"/>
      <c r="W21" s="207"/>
      <c r="X21" s="207"/>
      <c r="Y21" s="207"/>
      <c r="Z21" s="17"/>
    </row>
    <row r="22" spans="1:26" ht="20.100000000000001" customHeight="1">
      <c r="A22" s="3">
        <f>IF(AND(TRIM($I22)&lt;&gt;"", OR(ISERROR(FIND("@"&amp;LEFT($I22,3)&amp;"@", 都道府県3))=FALSE, ISERROR(FIND("@"&amp;LEFT($I22,4)&amp;"@",都道府県4))=FALSE))=FALSE, 1001, 0)</f>
        <v>1001</v>
      </c>
      <c r="B22" s="3"/>
      <c r="C22" s="19"/>
      <c r="D22" s="16">
        <v>2</v>
      </c>
      <c r="E22" s="72" t="s">
        <v>126</v>
      </c>
      <c r="F22" s="72"/>
      <c r="G22" s="72"/>
      <c r="H22" s="72"/>
      <c r="I22" s="306"/>
      <c r="J22" s="306"/>
      <c r="K22" s="306"/>
      <c r="L22" s="306"/>
      <c r="M22" s="306"/>
      <c r="N22" s="306"/>
      <c r="O22" s="306"/>
      <c r="P22" s="306"/>
      <c r="Q22" s="307"/>
      <c r="R22" s="306"/>
      <c r="S22" s="306"/>
      <c r="T22" s="306"/>
      <c r="U22" s="306"/>
      <c r="V22" s="306"/>
      <c r="W22" s="306"/>
      <c r="X22" s="306"/>
      <c r="Y22" s="306"/>
      <c r="Z22" s="17"/>
    </row>
    <row r="23" spans="1:26" ht="20.100000000000001" customHeight="1">
      <c r="A23" s="3"/>
      <c r="B23" s="3"/>
      <c r="C23" s="19"/>
      <c r="D23" s="16"/>
      <c r="E23" s="206"/>
      <c r="F23" s="206"/>
      <c r="G23" s="206"/>
      <c r="H23" s="206"/>
      <c r="I23" s="18"/>
      <c r="J23" s="84" t="s">
        <v>8</v>
      </c>
      <c r="K23" s="207"/>
      <c r="L23" s="207"/>
      <c r="M23" s="207"/>
      <c r="N23" s="207"/>
      <c r="O23" s="207"/>
      <c r="P23" s="207"/>
      <c r="Q23" s="208"/>
      <c r="R23" s="207"/>
      <c r="S23" s="207"/>
      <c r="T23" s="207"/>
      <c r="U23" s="207"/>
      <c r="V23" s="207"/>
      <c r="W23" s="207"/>
      <c r="X23" s="207"/>
      <c r="Y23" s="207"/>
      <c r="Z23" s="17"/>
    </row>
    <row r="24" spans="1:26" ht="20.100000000000001" customHeight="1">
      <c r="A24" s="3">
        <f>IF(TRIM($I24)="", 1001, 0)</f>
        <v>1001</v>
      </c>
      <c r="B24" s="3"/>
      <c r="C24" s="19"/>
      <c r="D24" s="16">
        <v>3</v>
      </c>
      <c r="E24" s="72" t="s">
        <v>168</v>
      </c>
      <c r="F24" s="72"/>
      <c r="G24" s="72"/>
      <c r="H24" s="72"/>
      <c r="I24" s="280"/>
      <c r="J24" s="280"/>
      <c r="K24" s="280"/>
      <c r="L24" s="280"/>
      <c r="M24" s="280"/>
      <c r="N24" s="280"/>
      <c r="O24" s="280"/>
      <c r="P24" s="280"/>
      <c r="Q24" s="330"/>
      <c r="R24" s="280"/>
      <c r="S24" s="280"/>
      <c r="T24" s="280"/>
      <c r="U24" s="280"/>
      <c r="V24" s="280"/>
      <c r="W24" s="280"/>
      <c r="X24" s="280"/>
      <c r="Y24" s="280"/>
      <c r="Z24" s="17"/>
    </row>
    <row r="25" spans="1:26" ht="20.100000000000001" customHeight="1">
      <c r="A25" s="3"/>
      <c r="B25" s="3"/>
      <c r="C25" s="20"/>
      <c r="D25" s="206"/>
      <c r="E25" s="206"/>
      <c r="F25" s="206"/>
      <c r="G25" s="206"/>
      <c r="H25" s="206"/>
      <c r="I25" s="18"/>
      <c r="J25" s="84" t="s">
        <v>189</v>
      </c>
      <c r="K25" s="207"/>
      <c r="L25" s="207"/>
      <c r="M25" s="207"/>
      <c r="N25" s="207"/>
      <c r="O25" s="207"/>
      <c r="P25" s="207"/>
      <c r="Q25" s="208"/>
      <c r="R25" s="207"/>
      <c r="S25" s="207"/>
      <c r="T25" s="207"/>
      <c r="U25" s="207"/>
      <c r="V25" s="207"/>
      <c r="W25" s="207"/>
      <c r="X25" s="207"/>
      <c r="Y25" s="207"/>
      <c r="Z25" s="17"/>
    </row>
    <row r="26" spans="1:26" ht="20.100000000000001" customHeight="1">
      <c r="A26" s="3">
        <f>IF(TRIM($I26)="", 1001, 0)</f>
        <v>1001</v>
      </c>
      <c r="B26" s="3"/>
      <c r="C26" s="19"/>
      <c r="D26" s="16">
        <v>4</v>
      </c>
      <c r="E26" s="72" t="s">
        <v>1</v>
      </c>
      <c r="F26" s="72"/>
      <c r="G26" s="72"/>
      <c r="H26" s="72"/>
      <c r="I26" s="280"/>
      <c r="J26" s="280"/>
      <c r="K26" s="280"/>
      <c r="L26" s="280"/>
      <c r="M26" s="280"/>
      <c r="N26" s="280"/>
      <c r="O26" s="280"/>
      <c r="P26" s="280"/>
      <c r="Q26" s="330"/>
      <c r="R26" s="280"/>
      <c r="S26" s="280"/>
      <c r="T26" s="280"/>
      <c r="U26" s="280"/>
      <c r="V26" s="280"/>
      <c r="W26" s="280"/>
      <c r="X26" s="280"/>
      <c r="Y26" s="280"/>
      <c r="Z26" s="17"/>
    </row>
    <row r="27" spans="1:26" ht="20.100000000000001" customHeight="1">
      <c r="A27" s="3"/>
      <c r="B27" s="3"/>
      <c r="C27" s="20"/>
      <c r="D27" s="206"/>
      <c r="E27" s="206"/>
      <c r="F27" s="206"/>
      <c r="G27" s="206"/>
      <c r="H27" s="206"/>
      <c r="I27" s="18"/>
      <c r="J27" s="84" t="s">
        <v>190</v>
      </c>
      <c r="K27" s="207"/>
      <c r="L27" s="207"/>
      <c r="M27" s="207"/>
      <c r="N27" s="207"/>
      <c r="O27" s="207"/>
      <c r="P27" s="207"/>
      <c r="Q27" s="64"/>
      <c r="R27" s="207"/>
      <c r="S27" s="207"/>
      <c r="T27" s="207"/>
      <c r="U27" s="207"/>
      <c r="V27" s="207"/>
      <c r="W27" s="207"/>
      <c r="X27" s="207"/>
      <c r="Y27" s="207"/>
      <c r="Z27" s="21"/>
    </row>
    <row r="28" spans="1:26" ht="20.100000000000001" customHeight="1">
      <c r="A28" s="3">
        <f>IF(TRIM($I28)="", 1001, 0)</f>
        <v>1001</v>
      </c>
      <c r="B28" s="3"/>
      <c r="C28" s="19"/>
      <c r="D28" s="16">
        <v>5</v>
      </c>
      <c r="E28" s="72" t="s">
        <v>9</v>
      </c>
      <c r="F28" s="72"/>
      <c r="G28" s="72"/>
      <c r="H28" s="72"/>
      <c r="I28" s="280"/>
      <c r="J28" s="280"/>
      <c r="K28" s="280"/>
      <c r="L28" s="280"/>
      <c r="M28" s="280"/>
      <c r="N28" s="280"/>
      <c r="O28" s="280"/>
      <c r="P28" s="280"/>
      <c r="Q28" s="280"/>
      <c r="R28" s="280"/>
      <c r="S28" s="280"/>
      <c r="T28" s="280"/>
      <c r="U28" s="280"/>
      <c r="V28" s="280"/>
      <c r="W28" s="280"/>
      <c r="X28" s="280"/>
      <c r="Y28" s="280"/>
      <c r="Z28" s="17"/>
    </row>
    <row r="29" spans="1:26" ht="20.100000000000001" customHeight="1">
      <c r="A29" s="3"/>
      <c r="B29" s="3"/>
      <c r="C29" s="20"/>
      <c r="D29" s="206"/>
      <c r="E29" s="206"/>
      <c r="F29" s="206"/>
      <c r="G29" s="206"/>
      <c r="H29" s="206"/>
      <c r="I29" s="18"/>
      <c r="J29" s="205" t="s">
        <v>182</v>
      </c>
      <c r="K29" s="207"/>
      <c r="L29" s="207"/>
      <c r="M29" s="207"/>
      <c r="N29" s="207"/>
      <c r="O29" s="207"/>
      <c r="P29" s="207"/>
      <c r="Q29" s="207"/>
      <c r="R29" s="207"/>
      <c r="S29" s="207"/>
      <c r="T29" s="207"/>
      <c r="U29" s="207"/>
      <c r="V29" s="207"/>
      <c r="W29" s="207"/>
      <c r="X29" s="207"/>
      <c r="Y29" s="207"/>
      <c r="Z29" s="21"/>
    </row>
    <row r="30" spans="1:26" ht="20.100000000000001" customHeight="1">
      <c r="A30" s="3">
        <f>IF(OR(TRIM($I30)="", NOT(OR(IFERROR(SEARCH(" ",$I30),0)&gt;0, IFERROR(SEARCH("　",$I30),0)&gt;0))), 1001, 0)</f>
        <v>1001</v>
      </c>
      <c r="B30" s="3"/>
      <c r="C30" s="19"/>
      <c r="D30" s="16">
        <v>6</v>
      </c>
      <c r="E30" s="72" t="s">
        <v>169</v>
      </c>
      <c r="F30" s="72"/>
      <c r="G30" s="72"/>
      <c r="H30" s="72"/>
      <c r="I30" s="221"/>
      <c r="J30" s="221"/>
      <c r="K30" s="221"/>
      <c r="L30" s="221"/>
      <c r="M30" s="221"/>
      <c r="N30" s="221"/>
      <c r="O30" s="221"/>
      <c r="P30" s="221"/>
      <c r="Q30" s="221"/>
      <c r="R30" s="221"/>
      <c r="S30" s="221"/>
      <c r="T30" s="221"/>
      <c r="U30" s="221"/>
      <c r="V30" s="221"/>
      <c r="W30" s="221"/>
      <c r="X30" s="221"/>
      <c r="Y30" s="221"/>
      <c r="Z30" s="17"/>
    </row>
    <row r="31" spans="1:26" ht="20.100000000000001" customHeight="1">
      <c r="A31" s="3"/>
      <c r="B31" s="3"/>
      <c r="C31" s="20"/>
      <c r="D31" s="50"/>
      <c r="E31" s="206"/>
      <c r="F31" s="206"/>
      <c r="G31" s="206"/>
      <c r="H31" s="206"/>
      <c r="I31" s="104"/>
      <c r="J31" s="205" t="s">
        <v>165</v>
      </c>
      <c r="K31" s="205"/>
      <c r="L31" s="205"/>
      <c r="M31" s="205"/>
      <c r="N31" s="205"/>
      <c r="O31" s="205"/>
      <c r="P31" s="205"/>
      <c r="Q31" s="205"/>
      <c r="R31" s="205"/>
      <c r="S31" s="205"/>
      <c r="T31" s="205"/>
      <c r="U31" s="205"/>
      <c r="V31" s="205"/>
      <c r="W31" s="205"/>
      <c r="X31" s="205"/>
      <c r="Y31" s="205"/>
      <c r="Z31" s="21"/>
    </row>
    <row r="32" spans="1:26" ht="20.100000000000001" customHeight="1">
      <c r="A32" s="3">
        <f>IF(OR(TRIM($I32)="", NOT(OR(IFERROR(SEARCH(" ",$I32),0)&gt;0, IFERROR(SEARCH("　",$I32),0)&gt;0))), 1001, 0)</f>
        <v>1001</v>
      </c>
      <c r="B32" s="3"/>
      <c r="C32" s="19"/>
      <c r="D32" s="16">
        <v>7</v>
      </c>
      <c r="E32" s="72" t="s">
        <v>2</v>
      </c>
      <c r="F32" s="72"/>
      <c r="G32" s="72"/>
      <c r="H32" s="72"/>
      <c r="I32" s="221"/>
      <c r="J32" s="221"/>
      <c r="K32" s="221"/>
      <c r="L32" s="221"/>
      <c r="M32" s="221"/>
      <c r="N32" s="221"/>
      <c r="O32" s="221"/>
      <c r="P32" s="221"/>
      <c r="Q32" s="221"/>
      <c r="R32" s="221"/>
      <c r="S32" s="221"/>
      <c r="T32" s="221"/>
      <c r="U32" s="221"/>
      <c r="V32" s="221"/>
      <c r="W32" s="221"/>
      <c r="X32" s="221"/>
      <c r="Y32" s="221"/>
      <c r="Z32" s="17"/>
    </row>
    <row r="33" spans="1:27" ht="20.100000000000001" customHeight="1">
      <c r="A33" s="3"/>
      <c r="B33" s="3"/>
      <c r="C33" s="20"/>
      <c r="D33" s="206"/>
      <c r="E33" s="206"/>
      <c r="F33" s="206"/>
      <c r="G33" s="206"/>
      <c r="H33" s="206"/>
      <c r="I33" s="104"/>
      <c r="J33" s="205" t="s">
        <v>5</v>
      </c>
      <c r="K33" s="205"/>
      <c r="L33" s="205"/>
      <c r="M33" s="205"/>
      <c r="N33" s="205"/>
      <c r="O33" s="205"/>
      <c r="P33" s="205"/>
      <c r="Q33" s="205"/>
      <c r="R33" s="205"/>
      <c r="S33" s="205"/>
      <c r="T33" s="205"/>
      <c r="U33" s="205"/>
      <c r="V33" s="205"/>
      <c r="W33" s="205"/>
      <c r="X33" s="205"/>
      <c r="Y33" s="205"/>
      <c r="Z33" s="17"/>
    </row>
    <row r="34" spans="1:27" ht="20.100000000000001" customHeight="1">
      <c r="A34" s="3">
        <f>IF(NOT(AND(TRIM($I34)&lt;&gt;"",ISNUMBER(VALUE(SUBSTITUTE($I34,"-",""))), IFERROR(SEARCH("-",$I34),0)&gt;0)), 1001, 0)</f>
        <v>1001</v>
      </c>
      <c r="B34" s="3"/>
      <c r="C34" s="19"/>
      <c r="D34" s="16">
        <v>8</v>
      </c>
      <c r="E34" s="72" t="s">
        <v>3</v>
      </c>
      <c r="F34" s="72"/>
      <c r="G34" s="72"/>
      <c r="H34" s="72"/>
      <c r="I34" s="221"/>
      <c r="J34" s="221"/>
      <c r="K34" s="221"/>
      <c r="L34" s="221"/>
      <c r="M34" s="221"/>
      <c r="O34" s="105" t="s">
        <v>120</v>
      </c>
      <c r="P34" s="204"/>
      <c r="Q34" s="99" t="s">
        <v>121</v>
      </c>
      <c r="Y34" s="208"/>
      <c r="Z34" s="17"/>
    </row>
    <row r="35" spans="1:27" ht="20.100000000000001" customHeight="1">
      <c r="A35" s="3"/>
      <c r="B35" s="3"/>
      <c r="C35" s="20"/>
      <c r="D35" s="206"/>
      <c r="E35" s="206"/>
      <c r="F35" s="206"/>
      <c r="G35" s="206"/>
      <c r="H35" s="206"/>
      <c r="I35" s="18"/>
      <c r="J35" s="205" t="s">
        <v>166</v>
      </c>
      <c r="K35" s="207"/>
      <c r="L35" s="207"/>
      <c r="M35" s="207"/>
      <c r="N35" s="207"/>
      <c r="O35" s="207"/>
      <c r="P35" s="207"/>
      <c r="Q35" s="208"/>
      <c r="R35" s="207"/>
      <c r="S35" s="207"/>
      <c r="T35" s="207"/>
      <c r="U35" s="207"/>
      <c r="V35" s="207"/>
      <c r="W35" s="207"/>
      <c r="X35" s="207"/>
      <c r="Y35" s="207"/>
      <c r="Z35" s="17"/>
    </row>
    <row r="36" spans="1:27" ht="20.100000000000001" customHeight="1">
      <c r="A36" s="3">
        <f>IF(AND(TRIM($I36)&lt;&gt;"", NOT(AND(ISNUMBER(VALUE(SUBSTITUTE($I36,"-",""))), IFERROR(SEARCH("-",$I36),0)&gt;0))), 1001, 0)</f>
        <v>0</v>
      </c>
      <c r="B36" s="3"/>
      <c r="C36" s="19"/>
      <c r="D36" s="16">
        <v>9</v>
      </c>
      <c r="E36" s="72" t="s">
        <v>4</v>
      </c>
      <c r="F36" s="72"/>
      <c r="G36" s="72"/>
      <c r="H36" s="72"/>
      <c r="I36" s="221"/>
      <c r="J36" s="221"/>
      <c r="K36" s="221"/>
      <c r="L36" s="221"/>
      <c r="M36" s="221"/>
      <c r="N36" s="207"/>
      <c r="O36" s="207"/>
      <c r="P36" s="207"/>
      <c r="Q36" s="207"/>
      <c r="R36" s="207"/>
      <c r="S36" s="207"/>
      <c r="T36" s="207"/>
      <c r="U36" s="207"/>
      <c r="V36" s="207"/>
      <c r="W36" s="207"/>
      <c r="X36" s="207"/>
      <c r="Y36" s="207"/>
      <c r="Z36" s="17"/>
    </row>
    <row r="37" spans="1:27" ht="20.100000000000001" customHeight="1">
      <c r="A37" s="3"/>
      <c r="B37" s="3"/>
      <c r="C37" s="20"/>
      <c r="D37" s="206"/>
      <c r="E37" s="206"/>
      <c r="F37" s="206"/>
      <c r="G37" s="206"/>
      <c r="H37" s="206"/>
      <c r="I37" s="18"/>
      <c r="J37" s="205" t="s">
        <v>166</v>
      </c>
      <c r="K37" s="207"/>
      <c r="L37" s="207"/>
      <c r="M37" s="207"/>
      <c r="N37" s="207"/>
      <c r="O37" s="207"/>
      <c r="P37" s="207"/>
      <c r="Q37" s="208"/>
      <c r="R37" s="207"/>
      <c r="S37" s="207"/>
      <c r="T37" s="207"/>
      <c r="U37" s="207"/>
      <c r="V37" s="207"/>
      <c r="W37" s="207"/>
      <c r="X37" s="207"/>
      <c r="Y37" s="207"/>
      <c r="Z37" s="17"/>
    </row>
    <row r="38" spans="1:27" ht="20.100000000000001" customHeight="1">
      <c r="A38" s="3">
        <f>IF(AND(TRIM($I38)&lt;&gt;"", NOT(IFERROR(SEARCH("@",$I38),0)&gt;0)), 1001, 0)</f>
        <v>0</v>
      </c>
      <c r="B38" s="3"/>
      <c r="C38" s="20"/>
      <c r="D38" s="16">
        <v>10</v>
      </c>
      <c r="E38" s="72" t="s">
        <v>127</v>
      </c>
      <c r="F38" s="72"/>
      <c r="G38" s="72"/>
      <c r="H38" s="72"/>
      <c r="I38" s="280"/>
      <c r="J38" s="280"/>
      <c r="K38" s="280"/>
      <c r="L38" s="280"/>
      <c r="M38" s="280"/>
      <c r="N38" s="280"/>
      <c r="O38" s="280"/>
      <c r="P38" s="280"/>
      <c r="Q38" s="331"/>
      <c r="R38" s="280"/>
      <c r="S38" s="280"/>
      <c r="T38" s="280"/>
      <c r="U38" s="280"/>
      <c r="V38" s="280"/>
      <c r="W38" s="280"/>
      <c r="X38" s="280"/>
      <c r="Y38" s="280"/>
      <c r="Z38" s="17"/>
    </row>
    <row r="39" spans="1:27" ht="20.100000000000001" customHeight="1">
      <c r="A39" s="3"/>
      <c r="B39" s="3"/>
      <c r="C39" s="20"/>
      <c r="D39" s="16"/>
      <c r="E39" s="72"/>
      <c r="F39" s="72"/>
      <c r="G39" s="72"/>
      <c r="H39" s="72"/>
      <c r="I39" s="18"/>
      <c r="J39" s="147" t="s">
        <v>198</v>
      </c>
      <c r="K39" s="70"/>
      <c r="L39" s="84"/>
      <c r="M39" s="84"/>
      <c r="N39" s="84"/>
      <c r="O39" s="84"/>
      <c r="P39" s="84"/>
      <c r="Q39" s="71"/>
      <c r="R39" s="84"/>
      <c r="S39" s="84"/>
      <c r="T39" s="84"/>
      <c r="U39" s="84"/>
      <c r="V39" s="84"/>
      <c r="W39" s="84"/>
      <c r="X39" s="84"/>
      <c r="Y39" s="84"/>
      <c r="Z39" s="206"/>
      <c r="AA39" s="56"/>
    </row>
    <row r="40" spans="1:27" s="99" customFormat="1" ht="20.100000000000001" customHeight="1">
      <c r="A40" s="94">
        <f>IF(AND($I40&lt;&gt;"一致する", $I40&lt;&gt;"一致しない"), 1001, 0)</f>
        <v>0</v>
      </c>
      <c r="B40" s="94"/>
      <c r="C40" s="106"/>
      <c r="D40" s="107">
        <v>11</v>
      </c>
      <c r="E40" s="99" t="s">
        <v>67</v>
      </c>
      <c r="I40" s="221" t="s">
        <v>72</v>
      </c>
      <c r="J40" s="221"/>
      <c r="K40" s="221"/>
      <c r="L40" s="221"/>
      <c r="M40" s="221"/>
      <c r="N40" s="108"/>
      <c r="O40" s="108"/>
      <c r="P40" s="108"/>
      <c r="Q40" s="108"/>
      <c r="R40" s="108"/>
      <c r="S40" s="108"/>
      <c r="T40" s="108"/>
      <c r="U40" s="108"/>
      <c r="V40" s="108"/>
      <c r="W40" s="108"/>
      <c r="X40" s="108"/>
      <c r="Y40" s="108"/>
      <c r="Z40" s="109"/>
      <c r="AA40" s="110"/>
    </row>
    <row r="41" spans="1:27" s="99" customFormat="1" ht="20.100000000000001" customHeight="1">
      <c r="A41" s="94"/>
      <c r="B41" s="94"/>
      <c r="C41" s="111"/>
      <c r="D41" s="108"/>
      <c r="E41" s="108"/>
      <c r="F41" s="108"/>
      <c r="G41" s="108"/>
      <c r="H41" s="108"/>
      <c r="I41" s="104"/>
      <c r="J41" s="112" t="s">
        <v>184</v>
      </c>
      <c r="K41" s="113"/>
      <c r="L41" s="113"/>
      <c r="M41" s="113"/>
      <c r="N41" s="113"/>
      <c r="O41" s="113"/>
      <c r="P41" s="113"/>
      <c r="Q41" s="113"/>
      <c r="R41" s="113"/>
      <c r="S41" s="113"/>
      <c r="T41" s="113"/>
      <c r="U41" s="113"/>
      <c r="V41" s="113"/>
      <c r="W41" s="113"/>
      <c r="X41" s="113"/>
      <c r="Y41" s="113"/>
      <c r="Z41" s="114"/>
      <c r="AA41" s="110"/>
    </row>
    <row r="42" spans="1:27" ht="20.100000000000001" customHeight="1">
      <c r="A42" s="3"/>
      <c r="B42" s="3"/>
      <c r="C42" s="23"/>
      <c r="D42" s="73"/>
      <c r="E42" s="73"/>
      <c r="F42" s="73"/>
      <c r="G42" s="73"/>
      <c r="H42" s="73"/>
      <c r="I42" s="24"/>
      <c r="J42" s="24"/>
      <c r="K42" s="25"/>
      <c r="L42" s="24"/>
      <c r="M42" s="24"/>
      <c r="N42" s="24"/>
      <c r="O42" s="24"/>
      <c r="P42" s="24"/>
      <c r="Q42" s="26"/>
      <c r="R42" s="24"/>
      <c r="S42" s="24"/>
      <c r="T42" s="24"/>
      <c r="U42" s="24"/>
      <c r="V42" s="24"/>
      <c r="W42" s="24"/>
      <c r="X42" s="24"/>
      <c r="Y42" s="24"/>
      <c r="Z42" s="27"/>
    </row>
    <row r="43" spans="1:27" ht="15" customHeight="1">
      <c r="A43" s="3"/>
      <c r="B43" s="3"/>
      <c r="C43" s="206"/>
      <c r="D43" s="206"/>
      <c r="E43" s="206"/>
      <c r="F43" s="206"/>
      <c r="G43" s="206"/>
      <c r="H43" s="206"/>
      <c r="I43" s="52"/>
      <c r="J43" s="53"/>
      <c r="K43" s="53"/>
      <c r="L43" s="53"/>
      <c r="M43" s="53"/>
      <c r="N43" s="53"/>
      <c r="O43" s="53"/>
      <c r="P43" s="53"/>
      <c r="Q43" s="28"/>
      <c r="R43" s="53"/>
      <c r="S43" s="53"/>
      <c r="T43" s="53"/>
      <c r="U43" s="53"/>
      <c r="V43" s="53"/>
      <c r="W43" s="53"/>
      <c r="X43" s="53"/>
      <c r="Y43" s="53"/>
      <c r="Z43" s="206"/>
    </row>
    <row r="44" spans="1:27" ht="15.75" hidden="1" customHeight="1">
      <c r="A44" s="3"/>
      <c r="B44" s="3"/>
      <c r="C44" s="206"/>
      <c r="D44" s="206"/>
      <c r="E44" s="206"/>
      <c r="F44" s="206"/>
      <c r="G44" s="206"/>
      <c r="H44" s="206"/>
      <c r="I44" s="53"/>
      <c r="J44" s="206"/>
      <c r="K44" s="50"/>
      <c r="L44" s="206"/>
      <c r="M44" s="206"/>
      <c r="N44" s="206"/>
      <c r="O44" s="206"/>
      <c r="P44" s="206"/>
      <c r="Q44" s="50"/>
      <c r="R44" s="206"/>
      <c r="S44" s="206"/>
      <c r="T44" s="206"/>
      <c r="U44" s="206"/>
      <c r="V44" s="206"/>
      <c r="W44" s="206"/>
      <c r="X44" s="206"/>
      <c r="Y44" s="206"/>
      <c r="Z44" s="206"/>
    </row>
    <row r="45" spans="1:27" ht="15.75" hidden="1" customHeight="1">
      <c r="A45" s="3"/>
      <c r="B45" s="3"/>
      <c r="C45" s="206"/>
      <c r="D45" s="206"/>
      <c r="E45" s="206"/>
      <c r="F45" s="206"/>
      <c r="G45" s="206"/>
      <c r="H45" s="206"/>
      <c r="I45" s="53"/>
      <c r="J45" s="206"/>
      <c r="K45" s="50"/>
      <c r="L45" s="206"/>
      <c r="M45" s="206"/>
      <c r="N45" s="206"/>
      <c r="O45" s="206"/>
      <c r="P45" s="206"/>
      <c r="Q45" s="50"/>
      <c r="R45" s="206"/>
      <c r="S45" s="206"/>
      <c r="T45" s="206"/>
      <c r="U45" s="206"/>
      <c r="V45" s="206"/>
      <c r="W45" s="206"/>
      <c r="X45" s="206"/>
      <c r="Y45" s="206"/>
      <c r="Z45" s="206"/>
    </row>
    <row r="46" spans="1:27" ht="15.75" hidden="1" customHeight="1">
      <c r="A46" s="3"/>
      <c r="B46" s="3"/>
      <c r="C46" s="206"/>
      <c r="D46" s="206"/>
      <c r="E46" s="206"/>
      <c r="F46" s="206"/>
      <c r="G46" s="206"/>
      <c r="H46" s="206"/>
      <c r="I46" s="53"/>
      <c r="J46" s="206"/>
      <c r="K46" s="50"/>
      <c r="L46" s="206"/>
      <c r="M46" s="206"/>
      <c r="N46" s="206"/>
      <c r="O46" s="206"/>
      <c r="P46" s="206"/>
      <c r="Q46" s="50"/>
      <c r="R46" s="206"/>
      <c r="S46" s="206"/>
      <c r="T46" s="206"/>
      <c r="U46" s="206"/>
      <c r="V46" s="206"/>
      <c r="W46" s="206"/>
      <c r="X46" s="206"/>
      <c r="Y46" s="206"/>
      <c r="Z46" s="206"/>
    </row>
    <row r="47" spans="1:27" ht="15.75" hidden="1" customHeight="1">
      <c r="A47" s="3"/>
      <c r="B47" s="3"/>
      <c r="C47" s="206"/>
      <c r="D47" s="206"/>
      <c r="E47" s="206"/>
      <c r="F47" s="206"/>
      <c r="G47" s="206"/>
      <c r="H47" s="206"/>
      <c r="I47" s="53"/>
      <c r="J47" s="206"/>
      <c r="K47" s="50"/>
      <c r="L47" s="206"/>
      <c r="M47" s="206"/>
      <c r="N47" s="206"/>
      <c r="O47" s="206"/>
      <c r="P47" s="206"/>
      <c r="Q47" s="50"/>
      <c r="R47" s="206"/>
      <c r="S47" s="206"/>
      <c r="T47" s="206"/>
      <c r="U47" s="206"/>
      <c r="V47" s="206"/>
      <c r="W47" s="206"/>
      <c r="X47" s="206"/>
      <c r="Y47" s="206"/>
      <c r="Z47" s="206"/>
    </row>
    <row r="48" spans="1:27" ht="15.75" hidden="1" customHeight="1">
      <c r="A48" s="3"/>
      <c r="B48" s="3"/>
      <c r="C48" s="206"/>
      <c r="D48" s="206"/>
      <c r="E48" s="206"/>
      <c r="F48" s="206"/>
      <c r="G48" s="206"/>
      <c r="H48" s="206"/>
      <c r="I48" s="53"/>
      <c r="J48" s="206"/>
      <c r="K48" s="50"/>
      <c r="L48" s="206"/>
      <c r="M48" s="206"/>
      <c r="N48" s="206"/>
      <c r="O48" s="206"/>
      <c r="P48" s="206"/>
      <c r="Q48" s="50"/>
      <c r="R48" s="206"/>
      <c r="S48" s="206"/>
      <c r="T48" s="206"/>
      <c r="U48" s="206"/>
      <c r="V48" s="206"/>
      <c r="W48" s="206"/>
      <c r="X48" s="206"/>
      <c r="Y48" s="206"/>
      <c r="Z48" s="206"/>
    </row>
    <row r="49" spans="1:26" ht="15.75" hidden="1" customHeight="1">
      <c r="A49" s="3"/>
      <c r="B49" s="3"/>
      <c r="C49" s="206"/>
      <c r="D49" s="206"/>
      <c r="E49" s="206"/>
      <c r="F49" s="206"/>
      <c r="G49" s="206"/>
      <c r="H49" s="206"/>
      <c r="I49" s="53"/>
      <c r="J49" s="206"/>
      <c r="K49" s="50"/>
      <c r="L49" s="206"/>
      <c r="M49" s="206"/>
      <c r="N49" s="206"/>
      <c r="O49" s="206"/>
      <c r="P49" s="206"/>
      <c r="Q49" s="50"/>
      <c r="R49" s="206"/>
      <c r="S49" s="206"/>
      <c r="T49" s="206"/>
      <c r="U49" s="206"/>
      <c r="V49" s="206"/>
      <c r="W49" s="206"/>
      <c r="X49" s="206"/>
      <c r="Y49" s="206"/>
      <c r="Z49" s="206"/>
    </row>
    <row r="50" spans="1:26" ht="15.75" hidden="1" customHeight="1">
      <c r="A50" s="3"/>
      <c r="B50" s="3"/>
      <c r="C50" s="206"/>
      <c r="D50" s="206"/>
      <c r="E50" s="206"/>
      <c r="F50" s="206"/>
      <c r="G50" s="206"/>
      <c r="H50" s="206"/>
      <c r="I50" s="53"/>
      <c r="J50" s="206"/>
      <c r="K50" s="50"/>
      <c r="L50" s="206"/>
      <c r="M50" s="206"/>
      <c r="N50" s="206"/>
      <c r="O50" s="206"/>
      <c r="P50" s="206"/>
      <c r="Q50" s="50"/>
      <c r="R50" s="206"/>
      <c r="S50" s="206"/>
      <c r="T50" s="206"/>
      <c r="U50" s="206"/>
      <c r="V50" s="206"/>
      <c r="W50" s="206"/>
      <c r="X50" s="206"/>
      <c r="Y50" s="206"/>
      <c r="Z50" s="206"/>
    </row>
    <row r="51" spans="1:26" ht="15.75" hidden="1" customHeight="1">
      <c r="A51" s="3"/>
      <c r="B51" s="3"/>
      <c r="C51" s="206"/>
      <c r="D51" s="206"/>
      <c r="E51" s="206"/>
      <c r="F51" s="206"/>
      <c r="G51" s="206"/>
      <c r="H51" s="206"/>
      <c r="I51" s="53"/>
      <c r="J51" s="206"/>
      <c r="K51" s="50"/>
      <c r="L51" s="206"/>
      <c r="M51" s="206"/>
      <c r="N51" s="206"/>
      <c r="O51" s="206"/>
      <c r="P51" s="206"/>
      <c r="Q51" s="50"/>
      <c r="R51" s="206"/>
      <c r="S51" s="206"/>
      <c r="T51" s="206"/>
      <c r="U51" s="206"/>
      <c r="V51" s="206"/>
      <c r="W51" s="206"/>
      <c r="X51" s="206"/>
      <c r="Y51" s="206"/>
      <c r="Z51" s="206"/>
    </row>
    <row r="52" spans="1:26" ht="15.75" hidden="1" customHeight="1">
      <c r="A52" s="3"/>
      <c r="B52" s="3"/>
      <c r="C52" s="206"/>
      <c r="D52" s="206"/>
      <c r="E52" s="206"/>
      <c r="F52" s="206"/>
      <c r="G52" s="206"/>
      <c r="H52" s="206"/>
      <c r="I52" s="53"/>
      <c r="J52" s="206"/>
      <c r="K52" s="50"/>
      <c r="L52" s="206"/>
      <c r="M52" s="206"/>
      <c r="N52" s="206"/>
      <c r="O52" s="206"/>
      <c r="P52" s="206"/>
      <c r="Q52" s="50"/>
      <c r="R52" s="206"/>
      <c r="S52" s="206"/>
      <c r="T52" s="206"/>
      <c r="U52" s="206"/>
      <c r="V52" s="206"/>
      <c r="W52" s="206"/>
      <c r="X52" s="206"/>
      <c r="Y52" s="206"/>
      <c r="Z52" s="206"/>
    </row>
    <row r="53" spans="1:26" ht="15.75" hidden="1" customHeight="1">
      <c r="A53" s="3"/>
      <c r="B53" s="3"/>
      <c r="C53" s="206"/>
      <c r="D53" s="206"/>
      <c r="E53" s="206"/>
      <c r="F53" s="206"/>
      <c r="G53" s="206"/>
      <c r="H53" s="206"/>
      <c r="I53" s="53"/>
      <c r="J53" s="206"/>
      <c r="K53" s="50"/>
      <c r="L53" s="206"/>
      <c r="M53" s="206"/>
      <c r="N53" s="206"/>
      <c r="O53" s="206"/>
      <c r="P53" s="206"/>
      <c r="Q53" s="50"/>
      <c r="R53" s="206"/>
      <c r="S53" s="206"/>
      <c r="T53" s="206"/>
      <c r="U53" s="206"/>
      <c r="V53" s="206"/>
      <c r="W53" s="206"/>
      <c r="X53" s="206"/>
      <c r="Y53" s="206"/>
      <c r="Z53" s="206"/>
    </row>
    <row r="54" spans="1:26" ht="15.75" hidden="1" customHeight="1">
      <c r="A54" s="3"/>
      <c r="B54" s="3"/>
      <c r="C54" s="206"/>
      <c r="D54" s="206"/>
      <c r="E54" s="206"/>
      <c r="F54" s="206"/>
      <c r="G54" s="206"/>
      <c r="H54" s="206"/>
      <c r="I54" s="53"/>
      <c r="J54" s="206"/>
      <c r="K54" s="50"/>
      <c r="L54" s="206"/>
      <c r="M54" s="206"/>
      <c r="N54" s="206"/>
      <c r="O54" s="206"/>
      <c r="P54" s="206"/>
      <c r="Q54" s="50"/>
      <c r="R54" s="206"/>
      <c r="S54" s="206"/>
      <c r="T54" s="206"/>
      <c r="U54" s="206"/>
      <c r="V54" s="206"/>
      <c r="W54" s="206"/>
      <c r="X54" s="206"/>
      <c r="Y54" s="206"/>
      <c r="Z54" s="206"/>
    </row>
    <row r="55" spans="1:26" ht="15.75" hidden="1" customHeight="1">
      <c r="A55" s="3"/>
      <c r="B55" s="3"/>
      <c r="C55" s="206"/>
      <c r="D55" s="206"/>
      <c r="E55" s="206"/>
      <c r="F55" s="206"/>
      <c r="G55" s="206"/>
      <c r="H55" s="206"/>
      <c r="I55" s="53"/>
      <c r="J55" s="206"/>
      <c r="K55" s="50"/>
      <c r="L55" s="206"/>
      <c r="M55" s="206"/>
      <c r="N55" s="206"/>
      <c r="O55" s="206"/>
      <c r="P55" s="206"/>
      <c r="Q55" s="50"/>
      <c r="R55" s="206"/>
      <c r="S55" s="206"/>
      <c r="T55" s="206"/>
      <c r="U55" s="206"/>
      <c r="V55" s="206"/>
      <c r="W55" s="206"/>
      <c r="X55" s="206"/>
      <c r="Y55" s="206"/>
      <c r="Z55" s="206"/>
    </row>
    <row r="56" spans="1:26" ht="15.75" hidden="1" customHeight="1">
      <c r="A56" s="3"/>
      <c r="B56" s="3"/>
      <c r="C56" s="206"/>
      <c r="D56" s="206"/>
      <c r="E56" s="206"/>
      <c r="F56" s="206"/>
      <c r="G56" s="206"/>
      <c r="H56" s="206"/>
      <c r="I56" s="53"/>
      <c r="J56" s="206"/>
      <c r="K56" s="50"/>
      <c r="L56" s="206"/>
      <c r="M56" s="206"/>
      <c r="N56" s="206"/>
      <c r="O56" s="206"/>
      <c r="P56" s="206"/>
      <c r="Q56" s="50"/>
      <c r="R56" s="206"/>
      <c r="S56" s="206"/>
      <c r="T56" s="206"/>
      <c r="U56" s="206"/>
      <c r="V56" s="206"/>
      <c r="W56" s="206"/>
      <c r="X56" s="206"/>
      <c r="Y56" s="206"/>
      <c r="Z56" s="206"/>
    </row>
    <row r="57" spans="1:26" ht="15.75" hidden="1" customHeight="1">
      <c r="A57" s="3"/>
      <c r="B57" s="3"/>
      <c r="C57" s="206"/>
      <c r="D57" s="206"/>
      <c r="E57" s="206"/>
      <c r="F57" s="206"/>
      <c r="G57" s="206"/>
      <c r="H57" s="206"/>
      <c r="I57" s="53"/>
      <c r="J57" s="206"/>
      <c r="K57" s="50"/>
      <c r="L57" s="206"/>
      <c r="M57" s="206"/>
      <c r="N57" s="206"/>
      <c r="O57" s="206"/>
      <c r="P57" s="206"/>
      <c r="Q57" s="50"/>
      <c r="R57" s="206"/>
      <c r="S57" s="206"/>
      <c r="T57" s="206"/>
      <c r="U57" s="206"/>
      <c r="V57" s="206"/>
      <c r="W57" s="206"/>
      <c r="X57" s="206"/>
      <c r="Y57" s="206"/>
      <c r="Z57" s="206"/>
    </row>
    <row r="58" spans="1:26" ht="15.75" hidden="1" customHeight="1">
      <c r="A58" s="3"/>
      <c r="B58" s="3"/>
      <c r="C58" s="206"/>
      <c r="D58" s="206"/>
      <c r="E58" s="206"/>
      <c r="F58" s="206"/>
      <c r="G58" s="206"/>
      <c r="H58" s="206"/>
      <c r="I58" s="53"/>
      <c r="J58" s="206"/>
      <c r="K58" s="50"/>
      <c r="L58" s="206"/>
      <c r="M58" s="206"/>
      <c r="N58" s="206"/>
      <c r="O58" s="206"/>
      <c r="P58" s="206"/>
      <c r="Q58" s="50"/>
      <c r="R58" s="206"/>
      <c r="S58" s="206"/>
      <c r="T58" s="206"/>
      <c r="U58" s="206"/>
      <c r="V58" s="206"/>
      <c r="W58" s="206"/>
      <c r="X58" s="206"/>
      <c r="Y58" s="206"/>
      <c r="Z58" s="206"/>
    </row>
    <row r="59" spans="1:26" ht="15" customHeight="1">
      <c r="A59" s="3"/>
      <c r="B59" s="3"/>
      <c r="C59" s="206"/>
      <c r="D59" s="206"/>
      <c r="E59" s="206"/>
      <c r="F59" s="206"/>
      <c r="G59" s="206"/>
      <c r="H59" s="206"/>
      <c r="I59" s="53"/>
      <c r="J59" s="206"/>
      <c r="K59" s="50"/>
      <c r="L59" s="206"/>
      <c r="M59" s="206"/>
      <c r="N59" s="206"/>
      <c r="O59" s="206"/>
      <c r="P59" s="206"/>
      <c r="Q59" s="50"/>
      <c r="R59" s="206"/>
      <c r="S59" s="206"/>
      <c r="T59" s="206"/>
      <c r="U59" s="206"/>
      <c r="V59" s="206"/>
      <c r="W59" s="206"/>
      <c r="X59" s="206"/>
      <c r="Y59" s="206"/>
      <c r="Z59" s="206"/>
    </row>
    <row r="60" spans="1:26" ht="20.100000000000001" customHeight="1">
      <c r="A60" s="3"/>
      <c r="B60" s="3"/>
      <c r="C60" s="276" t="s">
        <v>10</v>
      </c>
      <c r="D60" s="277"/>
      <c r="E60" s="277"/>
      <c r="F60" s="277"/>
      <c r="G60" s="277"/>
      <c r="H60" s="278"/>
      <c r="I60" s="11"/>
    </row>
    <row r="61" spans="1:26" ht="15" customHeight="1">
      <c r="A61" s="3"/>
      <c r="B61" s="3"/>
      <c r="C61" s="12"/>
      <c r="D61" s="63"/>
      <c r="E61" s="78"/>
      <c r="F61" s="78"/>
      <c r="G61" s="78"/>
      <c r="H61" s="78"/>
      <c r="I61" s="13"/>
      <c r="J61" s="13"/>
      <c r="K61" s="14"/>
      <c r="L61" s="13"/>
      <c r="M61" s="13"/>
      <c r="N61" s="13"/>
      <c r="O61" s="13"/>
      <c r="P61" s="13"/>
      <c r="Q61" s="13"/>
      <c r="R61" s="13"/>
      <c r="S61" s="13"/>
      <c r="T61" s="13"/>
      <c r="U61" s="13"/>
      <c r="V61" s="13"/>
      <c r="W61" s="13"/>
      <c r="X61" s="13"/>
      <c r="Y61" s="13"/>
      <c r="Z61" s="15"/>
    </row>
    <row r="62" spans="1:26" ht="20.100000000000001" customHeight="1">
      <c r="A62" s="3"/>
      <c r="B62" s="3"/>
      <c r="C62" s="12"/>
      <c r="D62" s="69" t="s">
        <v>68</v>
      </c>
      <c r="E62" s="69"/>
      <c r="F62" s="69"/>
      <c r="G62" s="69"/>
      <c r="H62" s="69"/>
      <c r="I62" s="69"/>
      <c r="J62" s="69"/>
      <c r="K62" s="69"/>
      <c r="L62" s="69"/>
      <c r="M62" s="69"/>
      <c r="N62" s="69"/>
      <c r="O62" s="69"/>
      <c r="P62" s="69"/>
      <c r="Q62" s="69"/>
      <c r="R62" s="69"/>
      <c r="S62" s="69"/>
      <c r="T62" s="69"/>
      <c r="U62" s="69"/>
      <c r="V62" s="69"/>
      <c r="W62" s="69"/>
      <c r="X62" s="69"/>
      <c r="Y62" s="69"/>
      <c r="Z62" s="17"/>
    </row>
    <row r="63" spans="1:26" ht="20.100000000000001" customHeight="1">
      <c r="A63" s="3">
        <f>IF(AND($I63&lt;&gt;"しない", $I63&lt;&gt;"する"), 1001, 0)</f>
        <v>1001</v>
      </c>
      <c r="B63" s="3"/>
      <c r="C63" s="19"/>
      <c r="D63" s="107">
        <v>1</v>
      </c>
      <c r="E63" s="108" t="s">
        <v>11</v>
      </c>
      <c r="F63" s="108"/>
      <c r="G63" s="108"/>
      <c r="H63" s="108"/>
      <c r="I63" s="221"/>
      <c r="J63" s="221"/>
      <c r="K63" s="221"/>
      <c r="L63" s="221"/>
      <c r="M63" s="221"/>
      <c r="N63" s="115"/>
      <c r="O63" s="115"/>
      <c r="P63" s="115"/>
      <c r="Q63" s="115"/>
      <c r="R63" s="115"/>
      <c r="S63" s="115"/>
      <c r="T63" s="115"/>
      <c r="U63" s="115"/>
      <c r="V63" s="115"/>
      <c r="W63" s="115"/>
      <c r="X63" s="115"/>
      <c r="Y63" s="115"/>
      <c r="Z63" s="17"/>
    </row>
    <row r="64" spans="1:26" ht="20.100000000000001" customHeight="1">
      <c r="A64" s="3"/>
      <c r="B64" s="3"/>
      <c r="C64" s="19"/>
      <c r="D64" s="108"/>
      <c r="E64" s="108"/>
      <c r="F64" s="108"/>
      <c r="G64" s="108"/>
      <c r="H64" s="108"/>
      <c r="I64" s="104"/>
      <c r="J64" s="205" t="s">
        <v>71</v>
      </c>
      <c r="K64" s="116"/>
      <c r="L64" s="116"/>
      <c r="M64" s="116"/>
      <c r="N64" s="116"/>
      <c r="O64" s="116"/>
      <c r="P64" s="116"/>
      <c r="Q64" s="116"/>
      <c r="R64" s="116"/>
      <c r="S64" s="116"/>
      <c r="T64" s="116"/>
      <c r="U64" s="116"/>
      <c r="V64" s="116"/>
      <c r="W64" s="116"/>
      <c r="X64" s="116"/>
      <c r="Y64" s="116"/>
      <c r="Z64" s="17"/>
    </row>
    <row r="65" spans="1:26" ht="20.100000000000001" hidden="1" customHeight="1">
      <c r="A65" s="3"/>
      <c r="B65" s="3"/>
      <c r="C65" s="19"/>
      <c r="D65" s="108"/>
      <c r="E65" s="108"/>
      <c r="F65" s="108"/>
      <c r="G65" s="108"/>
      <c r="H65" s="108"/>
      <c r="I65" s="104"/>
      <c r="J65" s="116"/>
      <c r="K65" s="116"/>
      <c r="L65" s="116"/>
      <c r="M65" s="116"/>
      <c r="N65" s="116"/>
      <c r="O65" s="116"/>
      <c r="P65" s="116"/>
      <c r="Q65" s="116"/>
      <c r="R65" s="116"/>
      <c r="S65" s="116"/>
      <c r="T65" s="116"/>
      <c r="U65" s="116"/>
      <c r="V65" s="116"/>
      <c r="W65" s="116"/>
      <c r="X65" s="116"/>
      <c r="Y65" s="116"/>
      <c r="Z65" s="17"/>
    </row>
    <row r="66" spans="1:26" ht="20.100000000000001" hidden="1" customHeight="1">
      <c r="A66" s="3"/>
      <c r="B66" s="3"/>
      <c r="C66" s="19"/>
      <c r="D66" s="108"/>
      <c r="E66" s="108"/>
      <c r="F66" s="108"/>
      <c r="G66" s="108"/>
      <c r="H66" s="108"/>
      <c r="I66" s="104"/>
      <c r="J66" s="116"/>
      <c r="K66" s="116"/>
      <c r="L66" s="116"/>
      <c r="M66" s="116"/>
      <c r="N66" s="116"/>
      <c r="O66" s="116"/>
      <c r="P66" s="116"/>
      <c r="Q66" s="116"/>
      <c r="R66" s="116"/>
      <c r="S66" s="116"/>
      <c r="T66" s="116"/>
      <c r="U66" s="116"/>
      <c r="V66" s="116"/>
      <c r="W66" s="116"/>
      <c r="X66" s="116"/>
      <c r="Y66" s="116"/>
      <c r="Z66" s="17"/>
    </row>
    <row r="67" spans="1:26" ht="20.100000000000001" hidden="1" customHeight="1">
      <c r="A67" s="3"/>
      <c r="B67" s="3"/>
      <c r="C67" s="19"/>
      <c r="D67" s="108"/>
      <c r="E67" s="108"/>
      <c r="F67" s="108"/>
      <c r="G67" s="108"/>
      <c r="H67" s="108"/>
      <c r="I67" s="104"/>
      <c r="J67" s="116"/>
      <c r="K67" s="116"/>
      <c r="L67" s="116"/>
      <c r="M67" s="116"/>
      <c r="N67" s="116"/>
      <c r="O67" s="116"/>
      <c r="P67" s="116"/>
      <c r="Q67" s="116"/>
      <c r="R67" s="116"/>
      <c r="S67" s="116"/>
      <c r="T67" s="116"/>
      <c r="U67" s="116"/>
      <c r="V67" s="116"/>
      <c r="W67" s="116"/>
      <c r="X67" s="116"/>
      <c r="Y67" s="116"/>
      <c r="Z67" s="17"/>
    </row>
    <row r="68" spans="1:26" ht="20.100000000000001" hidden="1" customHeight="1">
      <c r="A68" s="3"/>
      <c r="B68" s="3"/>
      <c r="C68" s="19"/>
      <c r="D68" s="108"/>
      <c r="E68" s="108"/>
      <c r="F68" s="108"/>
      <c r="G68" s="108"/>
      <c r="H68" s="108"/>
      <c r="I68" s="104"/>
      <c r="J68" s="116"/>
      <c r="K68" s="116"/>
      <c r="L68" s="116"/>
      <c r="M68" s="116"/>
      <c r="N68" s="116"/>
      <c r="O68" s="116"/>
      <c r="P68" s="116"/>
      <c r="Q68" s="116"/>
      <c r="R68" s="116"/>
      <c r="S68" s="116"/>
      <c r="T68" s="116"/>
      <c r="U68" s="116"/>
      <c r="V68" s="116"/>
      <c r="W68" s="116"/>
      <c r="X68" s="116"/>
      <c r="Y68" s="116"/>
      <c r="Z68" s="17"/>
    </row>
    <row r="69" spans="1:26" ht="20.100000000000001" customHeight="1">
      <c r="A69" s="3">
        <f>IF(OR(AND($I63="する",TRIM($I69)=""),AND($I63="しない",NOT(ISBLANK($I69)))), 1001, 0)</f>
        <v>0</v>
      </c>
      <c r="B69" s="3"/>
      <c r="C69" s="19"/>
      <c r="D69" s="16">
        <v>2</v>
      </c>
      <c r="E69" s="72" t="s">
        <v>0</v>
      </c>
      <c r="F69" s="72"/>
      <c r="G69" s="72"/>
      <c r="H69" s="72"/>
      <c r="I69" s="335"/>
      <c r="J69" s="336"/>
      <c r="K69" s="336"/>
      <c r="L69" s="336"/>
      <c r="M69" s="336"/>
      <c r="N69" s="163"/>
      <c r="O69" s="163"/>
      <c r="P69" s="163"/>
      <c r="Q69" s="163"/>
      <c r="R69" s="163"/>
      <c r="S69" s="163"/>
      <c r="T69" s="163"/>
      <c r="U69" s="163"/>
      <c r="V69" s="163"/>
      <c r="W69" s="163"/>
      <c r="X69" s="163"/>
      <c r="Y69" s="163"/>
      <c r="Z69" s="17"/>
    </row>
    <row r="70" spans="1:26" ht="20.100000000000001" customHeight="1">
      <c r="A70" s="3"/>
      <c r="B70" s="3"/>
      <c r="C70" s="19"/>
      <c r="D70" s="16"/>
      <c r="E70" s="206"/>
      <c r="F70" s="206"/>
      <c r="G70" s="206"/>
      <c r="H70" s="206"/>
      <c r="I70" s="18"/>
      <c r="J70" s="205" t="s">
        <v>200</v>
      </c>
      <c r="K70" s="207"/>
      <c r="L70" s="207"/>
      <c r="M70" s="207"/>
      <c r="N70" s="207"/>
      <c r="O70" s="207"/>
      <c r="P70" s="207"/>
      <c r="Q70" s="208"/>
      <c r="R70" s="207"/>
      <c r="S70" s="207"/>
      <c r="T70" s="207"/>
      <c r="U70" s="207"/>
      <c r="V70" s="207"/>
      <c r="W70" s="207"/>
      <c r="X70" s="207"/>
      <c r="Y70" s="207"/>
      <c r="Z70" s="17"/>
    </row>
    <row r="71" spans="1:26" ht="20.100000000000001" customHeight="1">
      <c r="A71" s="3">
        <f>IF(OR(AND($I63="する",AND($I71&lt;&gt;"", OR(ISERROR(FIND("@"&amp;LEFT($I71,3)&amp;"@", 都道府県3))=FALSE, ISERROR(FIND("@"&amp;LEFT($I71,4)&amp;"@",都道府県4))=FALSE))=FALSE),AND($I63="しない",NOT(ISBLANK($I71)))), 1001, 0)</f>
        <v>0</v>
      </c>
      <c r="B71" s="3"/>
      <c r="C71" s="19"/>
      <c r="D71" s="16">
        <v>3</v>
      </c>
      <c r="E71" s="72" t="s">
        <v>126</v>
      </c>
      <c r="F71" s="72"/>
      <c r="G71" s="72"/>
      <c r="H71" s="72"/>
      <c r="I71" s="306"/>
      <c r="J71" s="306"/>
      <c r="K71" s="306"/>
      <c r="L71" s="306"/>
      <c r="M71" s="306"/>
      <c r="N71" s="306"/>
      <c r="O71" s="306"/>
      <c r="P71" s="306"/>
      <c r="Q71" s="307"/>
      <c r="R71" s="306"/>
      <c r="S71" s="306"/>
      <c r="T71" s="306"/>
      <c r="U71" s="306"/>
      <c r="V71" s="306"/>
      <c r="W71" s="306"/>
      <c r="X71" s="306"/>
      <c r="Y71" s="306"/>
      <c r="Z71" s="17"/>
    </row>
    <row r="72" spans="1:26" ht="20.100000000000001" customHeight="1">
      <c r="A72" s="3"/>
      <c r="B72" s="3"/>
      <c r="C72" s="19"/>
      <c r="D72" s="16"/>
      <c r="E72" s="206"/>
      <c r="F72" s="206"/>
      <c r="G72" s="206"/>
      <c r="H72" s="206"/>
      <c r="I72" s="18"/>
      <c r="J72" s="84" t="s">
        <v>8</v>
      </c>
      <c r="K72" s="207"/>
      <c r="L72" s="207"/>
      <c r="M72" s="207"/>
      <c r="N72" s="207"/>
      <c r="O72" s="207"/>
      <c r="P72" s="207"/>
      <c r="Q72" s="208"/>
      <c r="R72" s="207"/>
      <c r="S72" s="207"/>
      <c r="T72" s="207"/>
      <c r="U72" s="207"/>
      <c r="V72" s="207"/>
      <c r="W72" s="207"/>
      <c r="X72" s="207"/>
      <c r="Y72" s="207"/>
      <c r="Z72" s="17"/>
    </row>
    <row r="73" spans="1:26" ht="20.100000000000001" customHeight="1">
      <c r="A73" s="3">
        <f>IF(OR(AND($I63="する",TRIM($I73)=""),AND($I63="しない",NOT(ISBLANK($I73)))), 1001, 0)</f>
        <v>0</v>
      </c>
      <c r="B73" s="3"/>
      <c r="C73" s="19"/>
      <c r="D73" s="16">
        <v>4</v>
      </c>
      <c r="E73" s="99" t="s">
        <v>168</v>
      </c>
      <c r="F73" s="99"/>
      <c r="G73" s="99"/>
      <c r="H73" s="99"/>
      <c r="I73" s="280"/>
      <c r="J73" s="280"/>
      <c r="K73" s="280"/>
      <c r="L73" s="280"/>
      <c r="M73" s="280"/>
      <c r="N73" s="280"/>
      <c r="O73" s="280"/>
      <c r="P73" s="280"/>
      <c r="Q73" s="330"/>
      <c r="R73" s="280"/>
      <c r="S73" s="280"/>
      <c r="T73" s="280"/>
      <c r="U73" s="280"/>
      <c r="V73" s="280"/>
      <c r="W73" s="280"/>
      <c r="X73" s="280"/>
      <c r="Y73" s="280"/>
      <c r="Z73" s="17"/>
    </row>
    <row r="74" spans="1:26" ht="30" customHeight="1">
      <c r="A74" s="3"/>
      <c r="B74" s="3"/>
      <c r="C74" s="20"/>
      <c r="D74" s="206"/>
      <c r="E74" s="99"/>
      <c r="F74" s="99"/>
      <c r="G74" s="99"/>
      <c r="H74" s="99"/>
      <c r="I74" s="18"/>
      <c r="J74" s="334" t="s">
        <v>113</v>
      </c>
      <c r="K74" s="334"/>
      <c r="L74" s="334"/>
      <c r="M74" s="334"/>
      <c r="N74" s="334"/>
      <c r="O74" s="334"/>
      <c r="P74" s="334"/>
      <c r="Q74" s="334"/>
      <c r="R74" s="334"/>
      <c r="S74" s="334"/>
      <c r="T74" s="334"/>
      <c r="U74" s="334"/>
      <c r="V74" s="334"/>
      <c r="W74" s="334"/>
      <c r="X74" s="334"/>
      <c r="Y74" s="334"/>
      <c r="Z74" s="17"/>
    </row>
    <row r="75" spans="1:26" ht="20.100000000000001" customHeight="1">
      <c r="A75" s="3">
        <f>IF(OR(AND($I63="する",TRIM($I75)=""),AND($I63="しない",NOT(ISBLANK($I75)))), 1001, 0)</f>
        <v>0</v>
      </c>
      <c r="B75" s="3"/>
      <c r="C75" s="19"/>
      <c r="D75" s="16">
        <v>5</v>
      </c>
      <c r="E75" s="72" t="s">
        <v>1</v>
      </c>
      <c r="F75" s="72"/>
      <c r="G75" s="72"/>
      <c r="H75" s="72"/>
      <c r="I75" s="280"/>
      <c r="J75" s="280"/>
      <c r="K75" s="280"/>
      <c r="L75" s="280"/>
      <c r="M75" s="280"/>
      <c r="N75" s="280"/>
      <c r="O75" s="280"/>
      <c r="P75" s="280"/>
      <c r="Q75" s="280"/>
      <c r="R75" s="280"/>
      <c r="S75" s="280"/>
      <c r="T75" s="280"/>
      <c r="U75" s="280"/>
      <c r="V75" s="280"/>
      <c r="W75" s="280"/>
      <c r="X75" s="280"/>
      <c r="Y75" s="280"/>
      <c r="Z75" s="17"/>
    </row>
    <row r="76" spans="1:26" ht="30" customHeight="1">
      <c r="A76" s="3"/>
      <c r="B76" s="3"/>
      <c r="C76" s="20"/>
      <c r="D76" s="206"/>
      <c r="E76" s="206"/>
      <c r="F76" s="206"/>
      <c r="G76" s="206"/>
      <c r="H76" s="206"/>
      <c r="I76" s="18"/>
      <c r="J76" s="334" t="s">
        <v>114</v>
      </c>
      <c r="K76" s="334"/>
      <c r="L76" s="334"/>
      <c r="M76" s="334"/>
      <c r="N76" s="334"/>
      <c r="O76" s="334"/>
      <c r="P76" s="334"/>
      <c r="Q76" s="334"/>
      <c r="R76" s="334"/>
      <c r="S76" s="334"/>
      <c r="T76" s="334"/>
      <c r="U76" s="334"/>
      <c r="V76" s="334"/>
      <c r="W76" s="334"/>
      <c r="X76" s="334"/>
      <c r="Y76" s="334"/>
      <c r="Z76" s="17"/>
    </row>
    <row r="77" spans="1:26" ht="20.100000000000001" customHeight="1">
      <c r="A77" s="3">
        <f>IF(OR(AND($I63="する",TRIM($I77)=""),AND($I63="しない",NOT(ISBLANK($I77)))), 1001, 0)</f>
        <v>0</v>
      </c>
      <c r="B77" s="3"/>
      <c r="C77" s="19"/>
      <c r="D77" s="16">
        <v>6</v>
      </c>
      <c r="E77" s="72" t="s">
        <v>163</v>
      </c>
      <c r="F77" s="72"/>
      <c r="G77" s="72"/>
      <c r="H77" s="72"/>
      <c r="I77" s="280"/>
      <c r="J77" s="280"/>
      <c r="K77" s="280"/>
      <c r="L77" s="280"/>
      <c r="M77" s="280"/>
      <c r="N77" s="280"/>
      <c r="O77" s="280"/>
      <c r="P77" s="280"/>
      <c r="Q77" s="280"/>
      <c r="R77" s="280"/>
      <c r="S77" s="280"/>
      <c r="T77" s="280"/>
      <c r="U77" s="280"/>
      <c r="V77" s="280"/>
      <c r="W77" s="280"/>
      <c r="X77" s="280"/>
      <c r="Y77" s="280"/>
      <c r="Z77" s="17"/>
    </row>
    <row r="78" spans="1:26" ht="20.100000000000001" customHeight="1">
      <c r="A78" s="3"/>
      <c r="B78" s="3"/>
      <c r="C78" s="20"/>
      <c r="D78" s="206"/>
      <c r="E78" s="206"/>
      <c r="F78" s="206"/>
      <c r="G78" s="206"/>
      <c r="H78" s="206"/>
      <c r="I78" s="18"/>
      <c r="J78" s="112" t="s">
        <v>183</v>
      </c>
      <c r="K78" s="207"/>
      <c r="L78" s="207"/>
      <c r="M78" s="207"/>
      <c r="N78" s="207"/>
      <c r="O78" s="207"/>
      <c r="P78" s="207"/>
      <c r="Q78" s="207"/>
      <c r="R78" s="207"/>
      <c r="S78" s="207"/>
      <c r="T78" s="207"/>
      <c r="U78" s="207"/>
      <c r="V78" s="207"/>
      <c r="W78" s="207"/>
      <c r="X78" s="207"/>
      <c r="Y78" s="207"/>
      <c r="Z78" s="17"/>
    </row>
    <row r="79" spans="1:26" ht="20.100000000000001" customHeight="1">
      <c r="A79" s="3">
        <f>IF(OR(AND($I63="する",OR(TRIM($I79)="", NOT(OR(IFERROR(SEARCH(" ",$I79),0)&gt;0, IFERROR(SEARCH("　",$I79),0)&gt;0)))),AND($I63="しない",NOT(ISBLANK($I79)))), 1001, 0)</f>
        <v>0</v>
      </c>
      <c r="B79" s="3"/>
      <c r="C79" s="19"/>
      <c r="D79" s="16">
        <v>7</v>
      </c>
      <c r="E79" s="72" t="s">
        <v>164</v>
      </c>
      <c r="F79" s="72"/>
      <c r="G79" s="72"/>
      <c r="H79" s="72"/>
      <c r="I79" s="221"/>
      <c r="J79" s="221"/>
      <c r="K79" s="221"/>
      <c r="L79" s="221"/>
      <c r="M79" s="221"/>
      <c r="N79" s="221"/>
      <c r="O79" s="221"/>
      <c r="P79" s="221"/>
      <c r="Q79" s="221"/>
      <c r="R79" s="221"/>
      <c r="S79" s="221"/>
      <c r="T79" s="221"/>
      <c r="U79" s="221"/>
      <c r="V79" s="221"/>
      <c r="W79" s="221"/>
      <c r="X79" s="221"/>
      <c r="Y79" s="221"/>
      <c r="Z79" s="29"/>
    </row>
    <row r="80" spans="1:26" ht="20.100000000000001" customHeight="1">
      <c r="A80" s="3"/>
      <c r="B80" s="3"/>
      <c r="C80" s="20"/>
      <c r="D80" s="50"/>
      <c r="E80" s="86" t="s">
        <v>170</v>
      </c>
      <c r="F80" s="206"/>
      <c r="G80" s="206"/>
      <c r="H80" s="206"/>
      <c r="I80" s="104"/>
      <c r="J80" s="205" t="s">
        <v>165</v>
      </c>
      <c r="K80" s="205"/>
      <c r="L80" s="205"/>
      <c r="M80" s="205"/>
      <c r="N80" s="205"/>
      <c r="O80" s="205"/>
      <c r="P80" s="205"/>
      <c r="Q80" s="205"/>
      <c r="R80" s="205"/>
      <c r="S80" s="205"/>
      <c r="T80" s="205"/>
      <c r="U80" s="205"/>
      <c r="V80" s="205"/>
      <c r="W80" s="205"/>
      <c r="X80" s="205"/>
      <c r="Y80" s="205"/>
      <c r="Z80" s="29"/>
    </row>
    <row r="81" spans="1:27" ht="20.100000000000001" customHeight="1">
      <c r="A81" s="3">
        <f>IF(OR(AND($I63="する",OR(TRIM($I81)="", NOT(OR(IFERROR(SEARCH(" ",$I81),0)&gt;0, IFERROR(SEARCH("　",$I81),0)&gt;0)))),AND($I63="しない",NOT(ISBLANK($I81)))), 1001, 0)</f>
        <v>0</v>
      </c>
      <c r="B81" s="3"/>
      <c r="C81" s="19"/>
      <c r="D81" s="16">
        <v>8</v>
      </c>
      <c r="E81" s="72" t="s">
        <v>164</v>
      </c>
      <c r="F81" s="72"/>
      <c r="G81" s="72"/>
      <c r="H81" s="72"/>
      <c r="I81" s="221"/>
      <c r="J81" s="221"/>
      <c r="K81" s="221"/>
      <c r="L81" s="221"/>
      <c r="M81" s="221"/>
      <c r="N81" s="221"/>
      <c r="O81" s="221"/>
      <c r="P81" s="221"/>
      <c r="Q81" s="221"/>
      <c r="R81" s="221"/>
      <c r="S81" s="221"/>
      <c r="T81" s="221"/>
      <c r="U81" s="221"/>
      <c r="V81" s="221"/>
      <c r="W81" s="221"/>
      <c r="X81" s="221"/>
      <c r="Y81" s="221"/>
      <c r="Z81" s="29"/>
    </row>
    <row r="82" spans="1:27" ht="20.100000000000001" customHeight="1">
      <c r="A82" s="3"/>
      <c r="B82" s="3"/>
      <c r="C82" s="20"/>
      <c r="D82" s="206"/>
      <c r="E82" s="206"/>
      <c r="F82" s="206"/>
      <c r="G82" s="206"/>
      <c r="H82" s="206"/>
      <c r="I82" s="104"/>
      <c r="J82" s="205" t="s">
        <v>5</v>
      </c>
      <c r="K82" s="205"/>
      <c r="L82" s="205"/>
      <c r="M82" s="205"/>
      <c r="N82" s="205"/>
      <c r="O82" s="205"/>
      <c r="P82" s="205"/>
      <c r="Q82" s="205"/>
      <c r="R82" s="205"/>
      <c r="S82" s="205"/>
      <c r="T82" s="205"/>
      <c r="U82" s="205"/>
      <c r="V82" s="205"/>
      <c r="W82" s="205"/>
      <c r="X82" s="205"/>
      <c r="Y82" s="205"/>
      <c r="Z82" s="17"/>
    </row>
    <row r="83" spans="1:27" ht="20.100000000000001" customHeight="1">
      <c r="A83" s="3">
        <f>IF(OR(AND($I63="する",NOT(AND(TRIM($I83)&lt;&gt;"",ISNUMBER(VALUE(SUBSTITUTE($I83,"-",""))),IFERROR(SEARCH("-",$I83),0)&gt;0))), AND($I63="しない",NOT(ISBLANK($I83)))), 1001, 0)</f>
        <v>0</v>
      </c>
      <c r="B83" s="3"/>
      <c r="C83" s="19"/>
      <c r="D83" s="16">
        <v>9</v>
      </c>
      <c r="E83" s="72" t="s">
        <v>3</v>
      </c>
      <c r="F83" s="72"/>
      <c r="G83" s="72"/>
      <c r="H83" s="72"/>
      <c r="I83" s="221"/>
      <c r="J83" s="221"/>
      <c r="K83" s="221"/>
      <c r="L83" s="221"/>
      <c r="M83" s="221"/>
      <c r="O83" s="105" t="s">
        <v>120</v>
      </c>
      <c r="P83" s="204"/>
      <c r="Q83" s="99" t="s">
        <v>121</v>
      </c>
      <c r="Y83" s="208"/>
      <c r="Z83" s="17"/>
    </row>
    <row r="84" spans="1:27" ht="20.100000000000001" customHeight="1">
      <c r="A84" s="3">
        <f>IF(AND($I63="しない",NOT(ISBLANK($P83))), 1001, 0)</f>
        <v>0</v>
      </c>
      <c r="B84" s="3"/>
      <c r="C84" s="20"/>
      <c r="D84" s="206"/>
      <c r="E84" s="206"/>
      <c r="F84" s="206"/>
      <c r="G84" s="206"/>
      <c r="H84" s="206"/>
      <c r="I84" s="18"/>
      <c r="J84" s="205" t="s">
        <v>166</v>
      </c>
      <c r="K84" s="207"/>
      <c r="L84" s="207"/>
      <c r="M84" s="207"/>
      <c r="N84" s="207"/>
      <c r="O84" s="207"/>
      <c r="P84" s="207"/>
      <c r="Q84" s="208"/>
      <c r="R84" s="207"/>
      <c r="S84" s="207"/>
      <c r="T84" s="207"/>
      <c r="U84" s="207"/>
      <c r="V84" s="207"/>
      <c r="W84" s="207"/>
      <c r="X84" s="207"/>
      <c r="Y84" s="207"/>
      <c r="Z84" s="17"/>
    </row>
    <row r="85" spans="1:27" ht="20.100000000000001" customHeight="1">
      <c r="A85" s="3">
        <f>IF(OR(AND($I63="する",AND(TRIM($I85)&lt;&gt;"",NOT(AND(ISNUMBER(VALUE(SUBSTITUTE($I85,"-",""))),IFERROR(SEARCH("-",$I85),0)&gt;0)))), AND($I63="しない",NOT(ISBLANK($I85)))), 1001, 0)</f>
        <v>0</v>
      </c>
      <c r="B85" s="3"/>
      <c r="C85" s="19"/>
      <c r="D85" s="16">
        <v>10</v>
      </c>
      <c r="E85" s="72" t="s">
        <v>4</v>
      </c>
      <c r="F85" s="72"/>
      <c r="G85" s="72"/>
      <c r="H85" s="72"/>
      <c r="I85" s="221"/>
      <c r="J85" s="221"/>
      <c r="K85" s="221"/>
      <c r="L85" s="221"/>
      <c r="M85" s="221"/>
      <c r="N85" s="207"/>
      <c r="O85" s="207"/>
      <c r="P85" s="207"/>
      <c r="Q85" s="207"/>
      <c r="R85" s="207"/>
      <c r="S85" s="207"/>
      <c r="T85" s="207"/>
      <c r="U85" s="207"/>
      <c r="V85" s="207"/>
      <c r="W85" s="207"/>
      <c r="X85" s="207"/>
      <c r="Y85" s="207"/>
      <c r="Z85" s="17"/>
    </row>
    <row r="86" spans="1:27" ht="20.100000000000001" customHeight="1">
      <c r="A86" s="3"/>
      <c r="B86" s="3"/>
      <c r="C86" s="20"/>
      <c r="D86" s="206"/>
      <c r="E86" s="206"/>
      <c r="F86" s="206"/>
      <c r="G86" s="206"/>
      <c r="H86" s="206"/>
      <c r="I86" s="18"/>
      <c r="J86" s="205" t="s">
        <v>166</v>
      </c>
      <c r="K86" s="207"/>
      <c r="L86" s="207"/>
      <c r="M86" s="207"/>
      <c r="N86" s="207"/>
      <c r="O86" s="207"/>
      <c r="P86" s="207"/>
      <c r="Q86" s="208"/>
      <c r="R86" s="207"/>
      <c r="S86" s="207"/>
      <c r="T86" s="207"/>
      <c r="U86" s="207"/>
      <c r="V86" s="207"/>
      <c r="W86" s="207"/>
      <c r="X86" s="207"/>
      <c r="Y86" s="207"/>
      <c r="Z86" s="17"/>
    </row>
    <row r="87" spans="1:27" ht="20.100000000000001" customHeight="1">
      <c r="A87" s="3">
        <f>IF(OR(AND($I63="する",AND(TRIM($I87)&lt;&gt;"",NOT(IFERROR(SEARCH("@",$I87),0)&gt;0))),AND($I63="しない",NOT(ISBLANK($I87)))), 1001, 0)</f>
        <v>0</v>
      </c>
      <c r="B87" s="3"/>
      <c r="C87" s="20"/>
      <c r="D87" s="16">
        <v>11</v>
      </c>
      <c r="E87" s="72" t="s">
        <v>127</v>
      </c>
      <c r="F87" s="72"/>
      <c r="G87" s="72"/>
      <c r="H87" s="72"/>
      <c r="I87" s="280"/>
      <c r="J87" s="280"/>
      <c r="K87" s="280"/>
      <c r="L87" s="280"/>
      <c r="M87" s="280"/>
      <c r="N87" s="280"/>
      <c r="O87" s="280"/>
      <c r="P87" s="280"/>
      <c r="Q87" s="331"/>
      <c r="R87" s="280"/>
      <c r="S87" s="280"/>
      <c r="T87" s="280"/>
      <c r="U87" s="280"/>
      <c r="V87" s="280"/>
      <c r="W87" s="280"/>
      <c r="X87" s="280"/>
      <c r="Y87" s="280"/>
      <c r="Z87" s="17"/>
    </row>
    <row r="88" spans="1:27" ht="20.100000000000001" customHeight="1">
      <c r="A88" s="3"/>
      <c r="B88" s="3"/>
      <c r="C88" s="20"/>
      <c r="D88" s="16"/>
      <c r="E88" s="72"/>
      <c r="F88" s="72"/>
      <c r="G88" s="72"/>
      <c r="H88" s="72"/>
      <c r="I88" s="18"/>
      <c r="J88" s="147" t="s">
        <v>198</v>
      </c>
      <c r="K88" s="65"/>
      <c r="L88" s="207"/>
      <c r="M88" s="207"/>
      <c r="N88" s="207"/>
      <c r="O88" s="207"/>
      <c r="P88" s="207"/>
      <c r="Q88" s="66"/>
      <c r="R88" s="207"/>
      <c r="S88" s="207"/>
      <c r="T88" s="207"/>
      <c r="U88" s="207"/>
      <c r="V88" s="207"/>
      <c r="W88" s="207"/>
      <c r="X88" s="207"/>
      <c r="Y88" s="207"/>
      <c r="Z88" s="206"/>
      <c r="AA88" s="56"/>
    </row>
    <row r="89" spans="1:27" ht="20.100000000000001" customHeight="1">
      <c r="A89" s="3"/>
      <c r="B89" s="3"/>
      <c r="C89" s="23"/>
      <c r="D89" s="73"/>
      <c r="E89" s="73"/>
      <c r="F89" s="73"/>
      <c r="G89" s="73"/>
      <c r="H89" s="73"/>
      <c r="I89" s="49"/>
      <c r="J89" s="75"/>
      <c r="K89" s="76"/>
      <c r="L89" s="75"/>
      <c r="M89" s="75"/>
      <c r="N89" s="75"/>
      <c r="O89" s="75"/>
      <c r="P89" s="75"/>
      <c r="Q89" s="77"/>
      <c r="R89" s="75"/>
      <c r="S89" s="75"/>
      <c r="T89" s="75"/>
      <c r="U89" s="75"/>
      <c r="V89" s="75"/>
      <c r="W89" s="75"/>
      <c r="X89" s="75"/>
      <c r="Y89" s="75"/>
      <c r="Z89" s="73"/>
      <c r="AA89" s="56"/>
    </row>
    <row r="90" spans="1:27" ht="20.100000000000001" customHeight="1">
      <c r="A90" s="3"/>
      <c r="B90" s="3"/>
      <c r="C90" s="206"/>
      <c r="D90" s="206"/>
      <c r="E90" s="206"/>
      <c r="F90" s="206"/>
      <c r="G90" s="206"/>
      <c r="H90" s="206"/>
      <c r="I90" s="52"/>
      <c r="J90" s="206"/>
      <c r="K90" s="32"/>
      <c r="L90" s="206"/>
      <c r="M90" s="206"/>
      <c r="N90" s="206"/>
      <c r="O90" s="206"/>
      <c r="P90" s="206"/>
      <c r="Q90" s="50"/>
      <c r="R90" s="206"/>
      <c r="S90" s="206"/>
      <c r="T90" s="206"/>
      <c r="U90" s="206"/>
      <c r="V90" s="206"/>
      <c r="W90" s="206"/>
      <c r="X90" s="206"/>
      <c r="Y90" s="206"/>
      <c r="Z90" s="206"/>
    </row>
    <row r="91" spans="1:27" ht="15.75" hidden="1" customHeight="1">
      <c r="A91" s="3"/>
      <c r="B91" s="3"/>
      <c r="C91" s="206"/>
      <c r="D91" s="206"/>
      <c r="E91" s="206"/>
      <c r="F91" s="206"/>
      <c r="G91" s="206"/>
      <c r="H91" s="206"/>
      <c r="I91" s="52"/>
      <c r="J91" s="206"/>
      <c r="K91" s="32"/>
      <c r="L91" s="206"/>
      <c r="M91" s="206"/>
      <c r="N91" s="206"/>
      <c r="O91" s="206"/>
      <c r="P91" s="206"/>
      <c r="Q91" s="50"/>
      <c r="R91" s="206"/>
      <c r="S91" s="206"/>
      <c r="T91" s="206"/>
      <c r="U91" s="206"/>
      <c r="V91" s="206"/>
      <c r="W91" s="206"/>
      <c r="X91" s="206"/>
      <c r="Y91" s="206"/>
      <c r="Z91" s="206"/>
    </row>
    <row r="92" spans="1:27" ht="15.75" hidden="1" customHeight="1">
      <c r="A92" s="3"/>
      <c r="B92" s="3"/>
      <c r="C92" s="206"/>
      <c r="D92" s="206"/>
      <c r="E92" s="206"/>
      <c r="F92" s="206"/>
      <c r="G92" s="206"/>
      <c r="H92" s="206"/>
      <c r="I92" s="52"/>
      <c r="J92" s="206"/>
      <c r="K92" s="32"/>
      <c r="L92" s="206"/>
      <c r="M92" s="206"/>
      <c r="N92" s="206"/>
      <c r="O92" s="206"/>
      <c r="P92" s="206"/>
      <c r="Q92" s="50"/>
      <c r="R92" s="206"/>
      <c r="S92" s="206"/>
      <c r="T92" s="206"/>
      <c r="U92" s="206"/>
      <c r="V92" s="206"/>
      <c r="W92" s="206"/>
      <c r="X92" s="206"/>
      <c r="Y92" s="206"/>
      <c r="Z92" s="206"/>
    </row>
    <row r="93" spans="1:27" ht="15.75" hidden="1" customHeight="1">
      <c r="A93" s="3"/>
      <c r="B93" s="3"/>
      <c r="C93" s="206"/>
      <c r="D93" s="206"/>
      <c r="E93" s="206"/>
      <c r="F93" s="206"/>
      <c r="G93" s="206"/>
      <c r="H93" s="206"/>
      <c r="I93" s="52"/>
      <c r="J93" s="206"/>
      <c r="K93" s="32"/>
      <c r="L93" s="206"/>
      <c r="M93" s="206"/>
      <c r="N93" s="206"/>
      <c r="O93" s="206"/>
      <c r="P93" s="206"/>
      <c r="Q93" s="50"/>
      <c r="R93" s="206"/>
      <c r="S93" s="206"/>
      <c r="T93" s="206"/>
      <c r="U93" s="206"/>
      <c r="V93" s="206"/>
      <c r="W93" s="206"/>
      <c r="X93" s="206"/>
      <c r="Y93" s="206"/>
      <c r="Z93" s="206"/>
    </row>
    <row r="94" spans="1:27" ht="15.75" hidden="1" customHeight="1">
      <c r="A94" s="3"/>
      <c r="B94" s="3"/>
      <c r="C94" s="206"/>
      <c r="D94" s="206"/>
      <c r="E94" s="206"/>
      <c r="F94" s="206"/>
      <c r="G94" s="206"/>
      <c r="H94" s="206"/>
      <c r="I94" s="52"/>
      <c r="J94" s="206"/>
      <c r="K94" s="32"/>
      <c r="L94" s="206"/>
      <c r="M94" s="206"/>
      <c r="N94" s="206"/>
      <c r="O94" s="206"/>
      <c r="P94" s="206"/>
      <c r="Q94" s="50"/>
      <c r="R94" s="206"/>
      <c r="S94" s="206"/>
      <c r="T94" s="206"/>
      <c r="U94" s="206"/>
      <c r="V94" s="206"/>
      <c r="W94" s="206"/>
      <c r="X94" s="206"/>
      <c r="Y94" s="206"/>
      <c r="Z94" s="206"/>
    </row>
    <row r="95" spans="1:27" ht="15.75" hidden="1" customHeight="1">
      <c r="A95" s="3"/>
      <c r="B95" s="3"/>
      <c r="C95" s="206"/>
      <c r="D95" s="206"/>
      <c r="E95" s="206"/>
      <c r="F95" s="206"/>
      <c r="G95" s="206"/>
      <c r="H95" s="206"/>
      <c r="I95" s="52"/>
      <c r="J95" s="206"/>
      <c r="K95" s="32"/>
      <c r="L95" s="206"/>
      <c r="M95" s="206"/>
      <c r="N95" s="206"/>
      <c r="O95" s="206"/>
      <c r="P95" s="206"/>
      <c r="Q95" s="50"/>
      <c r="R95" s="206"/>
      <c r="S95" s="206"/>
      <c r="T95" s="206"/>
      <c r="U95" s="206"/>
      <c r="V95" s="206"/>
      <c r="W95" s="206"/>
      <c r="X95" s="206"/>
      <c r="Y95" s="206"/>
      <c r="Z95" s="206"/>
    </row>
    <row r="96" spans="1:27" ht="15.75" hidden="1" customHeight="1">
      <c r="A96" s="3"/>
      <c r="B96" s="3"/>
      <c r="C96" s="206"/>
      <c r="D96" s="206"/>
      <c r="E96" s="206"/>
      <c r="F96" s="206"/>
      <c r="G96" s="206"/>
      <c r="H96" s="206"/>
      <c r="I96" s="52"/>
      <c r="J96" s="206"/>
      <c r="K96" s="32"/>
      <c r="L96" s="206"/>
      <c r="M96" s="206"/>
      <c r="N96" s="206"/>
      <c r="O96" s="206"/>
      <c r="P96" s="206"/>
      <c r="Q96" s="50"/>
      <c r="R96" s="206"/>
      <c r="S96" s="206"/>
      <c r="T96" s="206"/>
      <c r="U96" s="206"/>
      <c r="V96" s="206"/>
      <c r="W96" s="206"/>
      <c r="X96" s="206"/>
      <c r="Y96" s="206"/>
      <c r="Z96" s="206"/>
    </row>
    <row r="97" spans="1:26" ht="15.75" hidden="1" customHeight="1">
      <c r="A97" s="3"/>
      <c r="B97" s="3"/>
      <c r="C97" s="206"/>
      <c r="D97" s="206"/>
      <c r="E97" s="206"/>
      <c r="F97" s="206"/>
      <c r="G97" s="206"/>
      <c r="H97" s="206"/>
      <c r="I97" s="52"/>
      <c r="J97" s="206"/>
      <c r="K97" s="32"/>
      <c r="L97" s="206"/>
      <c r="M97" s="206"/>
      <c r="N97" s="206"/>
      <c r="O97" s="206"/>
      <c r="P97" s="206"/>
      <c r="Q97" s="50"/>
      <c r="R97" s="206"/>
      <c r="S97" s="206"/>
      <c r="T97" s="206"/>
      <c r="U97" s="206"/>
      <c r="V97" s="206"/>
      <c r="W97" s="206"/>
      <c r="X97" s="206"/>
      <c r="Y97" s="206"/>
      <c r="Z97" s="206"/>
    </row>
    <row r="98" spans="1:26" ht="15.75" hidden="1" customHeight="1">
      <c r="A98" s="3"/>
      <c r="B98" s="3"/>
      <c r="C98" s="206"/>
      <c r="D98" s="206"/>
      <c r="E98" s="206"/>
      <c r="F98" s="206"/>
      <c r="G98" s="206"/>
      <c r="H98" s="206"/>
      <c r="I98" s="52"/>
      <c r="J98" s="206"/>
      <c r="K98" s="32"/>
      <c r="L98" s="206"/>
      <c r="M98" s="206"/>
      <c r="N98" s="206"/>
      <c r="O98" s="206"/>
      <c r="P98" s="206"/>
      <c r="Q98" s="50"/>
      <c r="R98" s="206"/>
      <c r="S98" s="206"/>
      <c r="T98" s="206"/>
      <c r="U98" s="206"/>
      <c r="V98" s="206"/>
      <c r="W98" s="206"/>
      <c r="X98" s="206"/>
      <c r="Y98" s="206"/>
      <c r="Z98" s="206"/>
    </row>
    <row r="99" spans="1:26" ht="15.75" hidden="1" customHeight="1">
      <c r="A99" s="3"/>
      <c r="B99" s="3"/>
      <c r="C99" s="206"/>
      <c r="D99" s="206"/>
      <c r="E99" s="206"/>
      <c r="F99" s="206"/>
      <c r="G99" s="206"/>
      <c r="H99" s="206"/>
      <c r="I99" s="52"/>
      <c r="J99" s="206"/>
      <c r="K99" s="32"/>
      <c r="L99" s="206"/>
      <c r="M99" s="206"/>
      <c r="N99" s="206"/>
      <c r="O99" s="206"/>
      <c r="P99" s="206"/>
      <c r="Q99" s="50"/>
      <c r="R99" s="206"/>
      <c r="S99" s="206"/>
      <c r="T99" s="206"/>
      <c r="U99" s="206"/>
      <c r="V99" s="206"/>
      <c r="W99" s="206"/>
      <c r="X99" s="206"/>
      <c r="Y99" s="206"/>
      <c r="Z99" s="206"/>
    </row>
    <row r="100" spans="1:26" ht="15.75" hidden="1" customHeight="1">
      <c r="A100" s="3"/>
      <c r="B100" s="3"/>
      <c r="C100" s="206"/>
      <c r="D100" s="206"/>
      <c r="E100" s="206"/>
      <c r="F100" s="206"/>
      <c r="G100" s="206"/>
      <c r="H100" s="206"/>
      <c r="I100" s="52"/>
      <c r="J100" s="206"/>
      <c r="K100" s="32"/>
      <c r="L100" s="206"/>
      <c r="M100" s="206"/>
      <c r="N100" s="206"/>
      <c r="O100" s="206"/>
      <c r="P100" s="206"/>
      <c r="Q100" s="50"/>
      <c r="R100" s="206"/>
      <c r="S100" s="206"/>
      <c r="T100" s="206"/>
      <c r="U100" s="206"/>
      <c r="V100" s="206"/>
      <c r="W100" s="206"/>
      <c r="X100" s="206"/>
      <c r="Y100" s="206"/>
      <c r="Z100" s="206"/>
    </row>
    <row r="101" spans="1:26" ht="15.75" hidden="1" customHeight="1">
      <c r="A101" s="3"/>
      <c r="B101" s="3"/>
      <c r="C101" s="206"/>
      <c r="D101" s="206"/>
      <c r="E101" s="206"/>
      <c r="F101" s="206"/>
      <c r="G101" s="206"/>
      <c r="H101" s="206"/>
      <c r="I101" s="52"/>
      <c r="J101" s="206"/>
      <c r="K101" s="32"/>
      <c r="L101" s="206"/>
      <c r="M101" s="206"/>
      <c r="N101" s="206"/>
      <c r="O101" s="206"/>
      <c r="P101" s="206"/>
      <c r="Q101" s="50"/>
      <c r="R101" s="206"/>
      <c r="S101" s="206"/>
      <c r="T101" s="206"/>
      <c r="U101" s="206"/>
      <c r="V101" s="206"/>
      <c r="W101" s="206"/>
      <c r="X101" s="206"/>
      <c r="Y101" s="206"/>
      <c r="Z101" s="206"/>
    </row>
    <row r="102" spans="1:26" ht="15.75" hidden="1" customHeight="1">
      <c r="A102" s="3"/>
      <c r="B102" s="3"/>
      <c r="C102" s="206"/>
      <c r="D102" s="206"/>
      <c r="E102" s="206"/>
      <c r="F102" s="206"/>
      <c r="G102" s="206"/>
      <c r="H102" s="206"/>
      <c r="I102" s="52"/>
      <c r="J102" s="206"/>
      <c r="K102" s="32"/>
      <c r="L102" s="206"/>
      <c r="M102" s="206"/>
      <c r="N102" s="206"/>
      <c r="O102" s="206"/>
      <c r="P102" s="206"/>
      <c r="Q102" s="50"/>
      <c r="R102" s="206"/>
      <c r="S102" s="206"/>
      <c r="T102" s="206"/>
      <c r="U102" s="206"/>
      <c r="V102" s="206"/>
      <c r="W102" s="206"/>
      <c r="X102" s="206"/>
      <c r="Y102" s="206"/>
      <c r="Z102" s="206"/>
    </row>
    <row r="103" spans="1:26" ht="15.75" hidden="1" customHeight="1">
      <c r="A103" s="3"/>
      <c r="B103" s="3"/>
      <c r="C103" s="206"/>
      <c r="D103" s="206"/>
      <c r="E103" s="206"/>
      <c r="F103" s="206"/>
      <c r="G103" s="206"/>
      <c r="H103" s="206"/>
      <c r="I103" s="52"/>
      <c r="J103" s="206"/>
      <c r="K103" s="32"/>
      <c r="L103" s="206"/>
      <c r="M103" s="206"/>
      <c r="N103" s="206"/>
      <c r="O103" s="206"/>
      <c r="P103" s="206"/>
      <c r="Q103" s="50"/>
      <c r="R103" s="206"/>
      <c r="S103" s="206"/>
      <c r="T103" s="206"/>
      <c r="U103" s="206"/>
      <c r="V103" s="206"/>
      <c r="W103" s="206"/>
      <c r="X103" s="206"/>
      <c r="Y103" s="206"/>
      <c r="Z103" s="206"/>
    </row>
    <row r="104" spans="1:26" ht="15.75" hidden="1" customHeight="1">
      <c r="A104" s="3"/>
      <c r="B104" s="3"/>
      <c r="C104" s="206"/>
      <c r="D104" s="206"/>
      <c r="E104" s="206"/>
      <c r="F104" s="206"/>
      <c r="G104" s="206"/>
      <c r="H104" s="206"/>
      <c r="I104" s="52"/>
      <c r="J104" s="206"/>
      <c r="K104" s="32"/>
      <c r="L104" s="206"/>
      <c r="M104" s="206"/>
      <c r="N104" s="206"/>
      <c r="O104" s="206"/>
      <c r="P104" s="206"/>
      <c r="Q104" s="50"/>
      <c r="R104" s="206"/>
      <c r="S104" s="206"/>
      <c r="T104" s="206"/>
      <c r="U104" s="206"/>
      <c r="V104" s="206"/>
      <c r="W104" s="206"/>
      <c r="X104" s="206"/>
      <c r="Y104" s="206"/>
      <c r="Z104" s="206"/>
    </row>
    <row r="105" spans="1:26" ht="15.75" hidden="1" customHeight="1">
      <c r="A105" s="3"/>
      <c r="B105" s="3"/>
      <c r="C105" s="206"/>
      <c r="D105" s="206"/>
      <c r="E105" s="206"/>
      <c r="F105" s="206"/>
      <c r="G105" s="206"/>
      <c r="H105" s="206"/>
      <c r="I105" s="52"/>
      <c r="J105" s="206"/>
      <c r="K105" s="32"/>
      <c r="L105" s="206"/>
      <c r="M105" s="206"/>
      <c r="N105" s="206"/>
      <c r="O105" s="206"/>
      <c r="P105" s="206"/>
      <c r="Q105" s="50"/>
      <c r="R105" s="206"/>
      <c r="S105" s="206"/>
      <c r="T105" s="206"/>
      <c r="U105" s="206"/>
      <c r="V105" s="206"/>
      <c r="W105" s="206"/>
      <c r="X105" s="206"/>
      <c r="Y105" s="206"/>
      <c r="Z105" s="206"/>
    </row>
    <row r="106" spans="1:26" ht="15.75" hidden="1" customHeight="1">
      <c r="A106" s="3"/>
      <c r="B106" s="3"/>
      <c r="C106" s="206"/>
      <c r="D106" s="206"/>
      <c r="E106" s="206"/>
      <c r="F106" s="206"/>
      <c r="G106" s="206"/>
      <c r="H106" s="206"/>
      <c r="I106" s="52"/>
      <c r="J106" s="206"/>
      <c r="K106" s="32"/>
      <c r="L106" s="206"/>
      <c r="M106" s="206"/>
      <c r="N106" s="206"/>
      <c r="O106" s="206"/>
      <c r="P106" s="206"/>
      <c r="Q106" s="50"/>
      <c r="R106" s="206"/>
      <c r="S106" s="206"/>
      <c r="T106" s="206"/>
      <c r="U106" s="206"/>
      <c r="V106" s="206"/>
      <c r="W106" s="206"/>
      <c r="X106" s="206"/>
      <c r="Y106" s="206"/>
      <c r="Z106" s="206"/>
    </row>
    <row r="107" spans="1:26" ht="15.75" hidden="1" customHeight="1">
      <c r="A107" s="3"/>
      <c r="B107" s="3"/>
      <c r="C107" s="206"/>
      <c r="D107" s="206"/>
      <c r="E107" s="206"/>
      <c r="F107" s="206"/>
      <c r="G107" s="206"/>
      <c r="H107" s="206"/>
      <c r="I107" s="52"/>
      <c r="J107" s="206"/>
      <c r="K107" s="32"/>
      <c r="L107" s="206"/>
      <c r="M107" s="206"/>
      <c r="N107" s="206"/>
      <c r="O107" s="206"/>
      <c r="P107" s="206"/>
      <c r="Q107" s="50"/>
      <c r="R107" s="206"/>
      <c r="S107" s="206"/>
      <c r="T107" s="206"/>
      <c r="U107" s="206"/>
      <c r="V107" s="206"/>
      <c r="W107" s="206"/>
      <c r="X107" s="206"/>
      <c r="Y107" s="206"/>
      <c r="Z107" s="206"/>
    </row>
    <row r="108" spans="1:26" ht="20.100000000000001" customHeight="1">
      <c r="A108" s="3"/>
      <c r="B108" s="3"/>
      <c r="C108" s="206"/>
      <c r="D108" s="206"/>
      <c r="E108" s="206"/>
      <c r="F108" s="206"/>
      <c r="G108" s="206"/>
      <c r="H108" s="206"/>
      <c r="I108" s="52"/>
      <c r="J108" s="206"/>
      <c r="K108" s="32"/>
      <c r="L108" s="206"/>
      <c r="M108" s="206"/>
      <c r="N108" s="206"/>
      <c r="O108" s="206"/>
      <c r="P108" s="206"/>
      <c r="Q108" s="50"/>
      <c r="R108" s="206"/>
      <c r="S108" s="206"/>
      <c r="T108" s="206"/>
      <c r="U108" s="206"/>
      <c r="V108" s="206"/>
      <c r="W108" s="206"/>
      <c r="X108" s="206"/>
      <c r="Y108" s="206"/>
      <c r="Z108" s="206"/>
    </row>
    <row r="109" spans="1:26" ht="20.100000000000001" customHeight="1">
      <c r="A109" s="3"/>
      <c r="B109" s="3"/>
      <c r="C109" s="276" t="s">
        <v>125</v>
      </c>
      <c r="D109" s="277"/>
      <c r="E109" s="277"/>
      <c r="F109" s="277"/>
      <c r="G109" s="277"/>
      <c r="H109" s="278"/>
      <c r="Q109" s="8"/>
    </row>
    <row r="110" spans="1:26" ht="15" customHeight="1">
      <c r="A110" s="3"/>
      <c r="B110" s="3"/>
      <c r="C110" s="33"/>
      <c r="D110" s="34"/>
      <c r="E110" s="34"/>
      <c r="F110" s="34"/>
      <c r="G110" s="34"/>
      <c r="H110" s="34"/>
      <c r="I110" s="35"/>
      <c r="J110" s="13"/>
      <c r="K110" s="35"/>
      <c r="L110" s="13"/>
      <c r="M110" s="13"/>
      <c r="N110" s="13"/>
      <c r="O110" s="13"/>
      <c r="P110" s="13"/>
      <c r="Q110" s="36"/>
      <c r="R110" s="13"/>
      <c r="S110" s="13"/>
      <c r="T110" s="13"/>
      <c r="U110" s="13"/>
      <c r="V110" s="13"/>
      <c r="W110" s="13"/>
      <c r="X110" s="13"/>
      <c r="Y110" s="13"/>
      <c r="Z110" s="15"/>
    </row>
    <row r="111" spans="1:26" ht="30" customHeight="1">
      <c r="A111" s="3"/>
      <c r="B111" s="3"/>
      <c r="C111" s="33"/>
      <c r="D111" s="348" t="s">
        <v>186</v>
      </c>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17"/>
    </row>
    <row r="112" spans="1:26" ht="20.100000000000001" customHeight="1">
      <c r="A112" s="3"/>
      <c r="B112" s="3"/>
      <c r="C112" s="19"/>
      <c r="D112" s="16">
        <v>1</v>
      </c>
      <c r="E112" s="72" t="s">
        <v>123</v>
      </c>
      <c r="F112" s="72"/>
      <c r="G112" s="72"/>
      <c r="H112" s="72"/>
      <c r="I112" s="280"/>
      <c r="J112" s="280"/>
      <c r="K112" s="280"/>
      <c r="L112" s="280"/>
      <c r="M112" s="280"/>
      <c r="N112" s="280"/>
      <c r="O112" s="280"/>
      <c r="P112" s="280"/>
      <c r="Q112" s="281"/>
      <c r="R112" s="280"/>
      <c r="S112" s="280"/>
      <c r="T112" s="280"/>
      <c r="U112" s="280"/>
      <c r="V112" s="280"/>
      <c r="W112" s="280"/>
      <c r="X112" s="280"/>
      <c r="Y112" s="280"/>
      <c r="Z112" s="17"/>
    </row>
    <row r="113" spans="1:26" ht="20.100000000000001" customHeight="1">
      <c r="A113" s="3"/>
      <c r="B113" s="3"/>
      <c r="C113" s="19"/>
      <c r="D113" s="16"/>
      <c r="E113" s="206"/>
      <c r="F113" s="206"/>
      <c r="G113" s="206"/>
      <c r="H113" s="206"/>
      <c r="I113" s="37"/>
      <c r="J113" s="84" t="s">
        <v>124</v>
      </c>
      <c r="K113" s="65"/>
      <c r="L113" s="207"/>
      <c r="M113" s="207"/>
      <c r="N113" s="207"/>
      <c r="O113" s="207"/>
      <c r="P113" s="207"/>
      <c r="Q113" s="67"/>
      <c r="R113" s="207"/>
      <c r="S113" s="207"/>
      <c r="T113" s="207"/>
      <c r="U113" s="207"/>
      <c r="V113" s="207"/>
      <c r="W113" s="207"/>
      <c r="X113" s="207"/>
      <c r="Y113" s="207"/>
      <c r="Z113" s="17"/>
    </row>
    <row r="114" spans="1:26" ht="20.100000000000001" customHeight="1">
      <c r="A114" s="3">
        <f>IF(AND(TRIM($I114)&lt;&gt;"", NOT(OR(IFERROR(SEARCH(" ",$I114),0)&gt;0, IFERROR(SEARCH("　",$I114),0)&gt;0))), 1001, 0)</f>
        <v>0</v>
      </c>
      <c r="B114" s="3"/>
      <c r="C114" s="19"/>
      <c r="D114" s="16">
        <f>D112+1</f>
        <v>2</v>
      </c>
      <c r="E114" s="72" t="s">
        <v>173</v>
      </c>
      <c r="F114" s="72"/>
      <c r="G114" s="72"/>
      <c r="H114" s="72"/>
      <c r="I114" s="221"/>
      <c r="J114" s="221"/>
      <c r="K114" s="221"/>
      <c r="L114" s="221"/>
      <c r="M114" s="221"/>
      <c r="N114" s="221"/>
      <c r="O114" s="221"/>
      <c r="P114" s="221"/>
      <c r="Q114" s="221"/>
      <c r="R114" s="221"/>
      <c r="S114" s="221"/>
      <c r="T114" s="221"/>
      <c r="U114" s="221"/>
      <c r="V114" s="221"/>
      <c r="W114" s="221"/>
      <c r="X114" s="221"/>
      <c r="Y114" s="221"/>
      <c r="Z114" s="17"/>
    </row>
    <row r="115" spans="1:26" ht="20.100000000000001" customHeight="1">
      <c r="A115" s="3"/>
      <c r="B115" s="3"/>
      <c r="C115" s="19"/>
      <c r="D115" s="16"/>
      <c r="E115" s="206"/>
      <c r="F115" s="206"/>
      <c r="G115" s="206"/>
      <c r="H115" s="206"/>
      <c r="I115" s="104"/>
      <c r="J115" s="205" t="s">
        <v>165</v>
      </c>
      <c r="K115" s="205"/>
      <c r="L115" s="205"/>
      <c r="M115" s="205"/>
      <c r="N115" s="205"/>
      <c r="O115" s="205"/>
      <c r="P115" s="205"/>
      <c r="Q115" s="205"/>
      <c r="R115" s="205"/>
      <c r="S115" s="205"/>
      <c r="T115" s="205"/>
      <c r="U115" s="205"/>
      <c r="V115" s="205"/>
      <c r="W115" s="205"/>
      <c r="X115" s="205"/>
      <c r="Y115" s="205"/>
      <c r="Z115" s="17"/>
    </row>
    <row r="116" spans="1:26" ht="20.100000000000001" customHeight="1">
      <c r="A116" s="3">
        <f>IF(AND(TRIM($I116)&lt;&gt;"", NOT(OR(IFERROR(SEARCH(" ",$I116),0)&gt;0, IFERROR(SEARCH("　",$I116),0)&gt;0))), 1001, 0)</f>
        <v>0</v>
      </c>
      <c r="B116" s="3"/>
      <c r="C116" s="19"/>
      <c r="D116" s="16">
        <f>D114+1</f>
        <v>3</v>
      </c>
      <c r="E116" s="72" t="s">
        <v>174</v>
      </c>
      <c r="F116" s="72"/>
      <c r="G116" s="72"/>
      <c r="H116" s="72"/>
      <c r="I116" s="221"/>
      <c r="J116" s="221"/>
      <c r="K116" s="221"/>
      <c r="L116" s="221"/>
      <c r="M116" s="221"/>
      <c r="N116" s="221"/>
      <c r="O116" s="221"/>
      <c r="P116" s="221"/>
      <c r="Q116" s="221"/>
      <c r="R116" s="221"/>
      <c r="S116" s="221"/>
      <c r="T116" s="221"/>
      <c r="U116" s="221"/>
      <c r="V116" s="221"/>
      <c r="W116" s="221"/>
      <c r="X116" s="221"/>
      <c r="Y116" s="221"/>
      <c r="Z116" s="17"/>
    </row>
    <row r="117" spans="1:26" ht="20.100000000000001" customHeight="1">
      <c r="A117" s="3"/>
      <c r="B117" s="3"/>
      <c r="C117" s="19"/>
      <c r="D117" s="50"/>
      <c r="E117" s="206"/>
      <c r="F117" s="206"/>
      <c r="G117" s="206"/>
      <c r="H117" s="206"/>
      <c r="I117" s="104"/>
      <c r="J117" s="205" t="s">
        <v>5</v>
      </c>
      <c r="K117" s="205"/>
      <c r="L117" s="205"/>
      <c r="M117" s="205"/>
      <c r="N117" s="205"/>
      <c r="O117" s="205"/>
      <c r="P117" s="205"/>
      <c r="Q117" s="205"/>
      <c r="R117" s="205"/>
      <c r="S117" s="205"/>
      <c r="T117" s="205"/>
      <c r="U117" s="205"/>
      <c r="V117" s="205"/>
      <c r="W117" s="205"/>
      <c r="X117" s="205"/>
      <c r="Y117" s="205"/>
      <c r="Z117" s="17"/>
    </row>
    <row r="118" spans="1:26" ht="20.100000000000001" customHeight="1">
      <c r="A118" s="3"/>
      <c r="B118" s="3"/>
      <c r="C118" s="19"/>
      <c r="D118" s="16">
        <f>D116+1</f>
        <v>4</v>
      </c>
      <c r="E118" s="72" t="s">
        <v>0</v>
      </c>
      <c r="F118" s="72"/>
      <c r="G118" s="72"/>
      <c r="H118" s="72"/>
      <c r="I118" s="335"/>
      <c r="J118" s="336"/>
      <c r="K118" s="336"/>
      <c r="L118" s="336"/>
      <c r="M118" s="336"/>
      <c r="N118" s="163"/>
      <c r="O118" s="163"/>
      <c r="P118" s="163"/>
      <c r="Q118" s="163"/>
      <c r="R118" s="163"/>
      <c r="S118" s="163"/>
      <c r="T118" s="163"/>
      <c r="U118" s="163"/>
      <c r="V118" s="163"/>
      <c r="W118" s="163"/>
      <c r="X118" s="163"/>
      <c r="Y118" s="163"/>
      <c r="Z118" s="17"/>
    </row>
    <row r="119" spans="1:26" ht="20.100000000000001" customHeight="1">
      <c r="A119" s="3"/>
      <c r="B119" s="3"/>
      <c r="C119" s="19"/>
      <c r="D119" s="16"/>
      <c r="E119" s="206"/>
      <c r="F119" s="206"/>
      <c r="G119" s="206"/>
      <c r="H119" s="206"/>
      <c r="I119" s="18"/>
      <c r="J119" s="205" t="s">
        <v>201</v>
      </c>
      <c r="K119" s="207"/>
      <c r="L119" s="207"/>
      <c r="M119" s="207"/>
      <c r="N119" s="207"/>
      <c r="O119" s="207"/>
      <c r="P119" s="207"/>
      <c r="Q119" s="208"/>
      <c r="R119" s="207"/>
      <c r="S119" s="207"/>
      <c r="T119" s="207"/>
      <c r="U119" s="207"/>
      <c r="V119" s="207"/>
      <c r="W119" s="207"/>
      <c r="X119" s="207"/>
      <c r="Y119" s="207"/>
      <c r="Z119" s="17"/>
    </row>
    <row r="120" spans="1:26" ht="20.100000000000001" customHeight="1">
      <c r="A120" s="3">
        <f>IF(AND(TRIM($I120)&lt;&gt;"", AND(OR(ISERROR(FIND("@"&amp;LEFT($I120,3)&amp;"@", 都道府県3))=FALSE, ISERROR(FIND("@"&amp;LEFT($I120,4)&amp;"@",都道府県4))=FALSE))=FALSE), 1001, 0)</f>
        <v>0</v>
      </c>
      <c r="B120" s="3"/>
      <c r="C120" s="19"/>
      <c r="D120" s="16">
        <f>D118+1</f>
        <v>5</v>
      </c>
      <c r="E120" s="72" t="s">
        <v>126</v>
      </c>
      <c r="F120" s="72"/>
      <c r="G120" s="72"/>
      <c r="H120" s="72"/>
      <c r="I120" s="306"/>
      <c r="J120" s="306"/>
      <c r="K120" s="306"/>
      <c r="L120" s="306"/>
      <c r="M120" s="306"/>
      <c r="N120" s="306"/>
      <c r="O120" s="306"/>
      <c r="P120" s="306"/>
      <c r="Q120" s="307"/>
      <c r="R120" s="306"/>
      <c r="S120" s="306"/>
      <c r="T120" s="306"/>
      <c r="U120" s="306"/>
      <c r="V120" s="306"/>
      <c r="W120" s="306"/>
      <c r="X120" s="306"/>
      <c r="Y120" s="306"/>
      <c r="Z120" s="17"/>
    </row>
    <row r="121" spans="1:26" ht="20.100000000000001" customHeight="1">
      <c r="A121" s="3"/>
      <c r="B121" s="3"/>
      <c r="C121" s="19"/>
      <c r="D121" s="16"/>
      <c r="E121" s="206"/>
      <c r="F121" s="206"/>
      <c r="G121" s="206"/>
      <c r="H121" s="206"/>
      <c r="I121" s="18"/>
      <c r="J121" s="84" t="s">
        <v>171</v>
      </c>
      <c r="K121" s="207"/>
      <c r="L121" s="207"/>
      <c r="M121" s="207"/>
      <c r="N121" s="207"/>
      <c r="O121" s="207"/>
      <c r="P121" s="207"/>
      <c r="Q121" s="208"/>
      <c r="R121" s="207"/>
      <c r="S121" s="207"/>
      <c r="T121" s="207"/>
      <c r="U121" s="207"/>
      <c r="V121" s="207"/>
      <c r="W121" s="207"/>
      <c r="X121" s="207"/>
      <c r="Y121" s="207"/>
      <c r="Z121" s="17"/>
    </row>
    <row r="122" spans="1:26" ht="20.100000000000001" customHeight="1">
      <c r="A122" s="3">
        <f>IF(AND(TRIM($I122)&lt;&gt;"", NOT(AND(ISNUMBER(VALUE(SUBSTITUTE($I122,"-",""))), IFERROR(SEARCH("-",$I122),0)&gt;0))), 1001, 0)</f>
        <v>0</v>
      </c>
      <c r="B122" s="3"/>
      <c r="C122" s="19"/>
      <c r="D122" s="16">
        <f>D120+1</f>
        <v>6</v>
      </c>
      <c r="E122" s="72" t="s">
        <v>3</v>
      </c>
      <c r="F122" s="72"/>
      <c r="G122" s="72"/>
      <c r="H122" s="72"/>
      <c r="I122" s="221"/>
      <c r="J122" s="221"/>
      <c r="K122" s="221"/>
      <c r="L122" s="221"/>
      <c r="M122" s="221"/>
      <c r="O122" s="105" t="s">
        <v>120</v>
      </c>
      <c r="P122" s="204"/>
      <c r="Q122" s="99" t="s">
        <v>121</v>
      </c>
      <c r="Y122" s="208"/>
      <c r="Z122" s="17"/>
    </row>
    <row r="123" spans="1:26" ht="20.100000000000001" customHeight="1">
      <c r="A123" s="3"/>
      <c r="B123" s="3"/>
      <c r="C123" s="20"/>
      <c r="D123" s="206"/>
      <c r="E123" s="206"/>
      <c r="F123" s="206"/>
      <c r="G123" s="206"/>
      <c r="H123" s="206"/>
      <c r="I123" s="18"/>
      <c r="J123" s="205" t="s">
        <v>172</v>
      </c>
      <c r="K123" s="207"/>
      <c r="L123" s="207"/>
      <c r="M123" s="207"/>
      <c r="N123" s="207"/>
      <c r="O123" s="207"/>
      <c r="P123" s="207"/>
      <c r="Q123" s="208"/>
      <c r="R123" s="207"/>
      <c r="S123" s="207"/>
      <c r="T123" s="207"/>
      <c r="U123" s="207"/>
      <c r="V123" s="207"/>
      <c r="W123" s="207"/>
      <c r="X123" s="207"/>
      <c r="Y123" s="207"/>
      <c r="Z123" s="17"/>
    </row>
    <row r="124" spans="1:26" ht="20.100000000000001" customHeight="1">
      <c r="A124" s="3">
        <f>IF(AND(TRIM($I124)&lt;&gt;"", NOT(AND(ISNUMBER(VALUE(SUBSTITUTE($I124,"-",""))), IFERROR(SEARCH("-",$I124),0)&gt;0))), 1001, 0)</f>
        <v>0</v>
      </c>
      <c r="B124" s="3"/>
      <c r="C124" s="19"/>
      <c r="D124" s="16">
        <f>D122+1</f>
        <v>7</v>
      </c>
      <c r="E124" s="72" t="s">
        <v>4</v>
      </c>
      <c r="F124" s="72"/>
      <c r="G124" s="72"/>
      <c r="H124" s="72"/>
      <c r="I124" s="221"/>
      <c r="J124" s="221"/>
      <c r="K124" s="221"/>
      <c r="L124" s="221"/>
      <c r="M124" s="221"/>
      <c r="N124" s="207"/>
      <c r="O124" s="207"/>
      <c r="P124" s="207"/>
      <c r="Q124" s="207"/>
      <c r="R124" s="207"/>
      <c r="S124" s="207"/>
      <c r="T124" s="207"/>
      <c r="U124" s="207"/>
      <c r="V124" s="207"/>
      <c r="W124" s="207"/>
      <c r="X124" s="207"/>
      <c r="Y124" s="207"/>
      <c r="Z124" s="17"/>
    </row>
    <row r="125" spans="1:26" ht="20.100000000000001" customHeight="1">
      <c r="A125" s="3"/>
      <c r="B125" s="3"/>
      <c r="C125" s="20"/>
      <c r="D125" s="206"/>
      <c r="E125" s="206"/>
      <c r="F125" s="206"/>
      <c r="G125" s="206"/>
      <c r="H125" s="206"/>
      <c r="I125" s="18"/>
      <c r="J125" s="84" t="s">
        <v>172</v>
      </c>
      <c r="K125" s="207"/>
      <c r="L125" s="207"/>
      <c r="M125" s="207"/>
      <c r="N125" s="207"/>
      <c r="O125" s="207"/>
      <c r="P125" s="207"/>
      <c r="Q125" s="208"/>
      <c r="R125" s="207"/>
      <c r="S125" s="207"/>
      <c r="T125" s="207"/>
      <c r="U125" s="207"/>
      <c r="V125" s="207"/>
      <c r="W125" s="207"/>
      <c r="X125" s="207"/>
      <c r="Y125" s="207"/>
      <c r="Z125" s="17"/>
    </row>
    <row r="126" spans="1:26" ht="20.100000000000001" customHeight="1">
      <c r="A126" s="3">
        <f>IF(AND(TRIM($I126)&lt;&gt;"", NOT(IFERROR(SEARCH("@",$I126),0)&gt;0)), 1001, 0)</f>
        <v>0</v>
      </c>
      <c r="B126" s="3"/>
      <c r="C126" s="19"/>
      <c r="D126" s="16">
        <f>D124+1</f>
        <v>8</v>
      </c>
      <c r="E126" s="72" t="s">
        <v>127</v>
      </c>
      <c r="F126" s="72"/>
      <c r="G126" s="72"/>
      <c r="H126" s="72"/>
      <c r="I126" s="280"/>
      <c r="J126" s="280"/>
      <c r="K126" s="280"/>
      <c r="L126" s="280"/>
      <c r="M126" s="280"/>
      <c r="N126" s="280"/>
      <c r="O126" s="280"/>
      <c r="P126" s="280"/>
      <c r="Q126" s="331"/>
      <c r="R126" s="280"/>
      <c r="S126" s="280"/>
      <c r="T126" s="280"/>
      <c r="U126" s="280"/>
      <c r="V126" s="280"/>
      <c r="W126" s="280"/>
      <c r="X126" s="280"/>
      <c r="Y126" s="280"/>
      <c r="Z126" s="17"/>
    </row>
    <row r="127" spans="1:26" ht="20.100000000000001" customHeight="1">
      <c r="A127" s="3"/>
      <c r="B127" s="3"/>
      <c r="C127" s="20"/>
      <c r="D127" s="206"/>
      <c r="E127" s="206"/>
      <c r="F127" s="206"/>
      <c r="G127" s="206"/>
      <c r="H127" s="206"/>
      <c r="I127" s="18"/>
      <c r="J127" s="147" t="s">
        <v>199</v>
      </c>
      <c r="K127" s="65"/>
      <c r="L127" s="207"/>
      <c r="M127" s="207"/>
      <c r="N127" s="207"/>
      <c r="O127" s="207"/>
      <c r="P127" s="207"/>
      <c r="Q127" s="66"/>
      <c r="R127" s="207"/>
      <c r="S127" s="207"/>
      <c r="T127" s="207"/>
      <c r="U127" s="207"/>
      <c r="V127" s="207"/>
      <c r="W127" s="207"/>
      <c r="X127" s="207"/>
      <c r="Y127" s="207"/>
      <c r="Z127" s="17"/>
    </row>
    <row r="128" spans="1:26" ht="20.100000000000001" customHeight="1">
      <c r="A128" s="3"/>
      <c r="B128" s="3"/>
      <c r="C128" s="23"/>
      <c r="D128" s="73"/>
      <c r="E128" s="73"/>
      <c r="F128" s="73"/>
      <c r="G128" s="73"/>
      <c r="H128" s="73"/>
      <c r="I128" s="25"/>
      <c r="J128" s="24"/>
      <c r="K128" s="25"/>
      <c r="L128" s="24"/>
      <c r="M128" s="24"/>
      <c r="N128" s="24"/>
      <c r="O128" s="24"/>
      <c r="P128" s="24"/>
      <c r="Q128" s="38"/>
      <c r="R128" s="24"/>
      <c r="S128" s="24"/>
      <c r="T128" s="24"/>
      <c r="U128" s="24"/>
      <c r="V128" s="24"/>
      <c r="W128" s="24"/>
      <c r="X128" s="24"/>
      <c r="Y128" s="24"/>
      <c r="Z128" s="27"/>
    </row>
    <row r="129" spans="1:26" ht="20.100000000000001" customHeight="1">
      <c r="A129" s="3"/>
      <c r="B129" s="3"/>
      <c r="C129" s="206"/>
      <c r="D129" s="206"/>
      <c r="E129" s="206"/>
      <c r="F129" s="206"/>
      <c r="G129" s="206"/>
      <c r="H129" s="206"/>
      <c r="I129" s="53"/>
      <c r="J129" s="53"/>
      <c r="K129" s="53"/>
      <c r="L129" s="53"/>
      <c r="M129" s="53"/>
      <c r="N129" s="53"/>
      <c r="O129" s="53"/>
      <c r="P129" s="53"/>
      <c r="Q129" s="39"/>
      <c r="R129" s="53"/>
      <c r="S129" s="53"/>
      <c r="T129" s="53"/>
      <c r="U129" s="53"/>
      <c r="V129" s="53"/>
      <c r="W129" s="53"/>
      <c r="X129" s="53"/>
      <c r="Y129" s="53"/>
      <c r="Z129" s="206"/>
    </row>
    <row r="130" spans="1:26" ht="15.75" hidden="1" customHeight="1">
      <c r="A130" s="3"/>
      <c r="B130" s="3"/>
      <c r="C130" s="206"/>
      <c r="D130" s="206"/>
      <c r="E130" s="206"/>
      <c r="F130" s="206"/>
      <c r="G130" s="206"/>
      <c r="H130" s="206"/>
      <c r="I130" s="53"/>
      <c r="J130" s="53"/>
      <c r="K130" s="53"/>
      <c r="L130" s="53"/>
      <c r="M130" s="53"/>
      <c r="N130" s="53"/>
      <c r="O130" s="53"/>
      <c r="P130" s="53"/>
      <c r="Q130" s="39"/>
      <c r="R130" s="53"/>
      <c r="S130" s="53"/>
      <c r="T130" s="53"/>
      <c r="U130" s="53"/>
      <c r="V130" s="53"/>
      <c r="W130" s="53"/>
      <c r="X130" s="53"/>
      <c r="Y130" s="53"/>
      <c r="Z130" s="206"/>
    </row>
    <row r="131" spans="1:26" ht="15.75" hidden="1" customHeight="1">
      <c r="A131" s="3"/>
      <c r="B131" s="3"/>
      <c r="C131" s="206"/>
      <c r="D131" s="206"/>
      <c r="E131" s="206"/>
      <c r="F131" s="206"/>
      <c r="G131" s="206"/>
      <c r="H131" s="206"/>
      <c r="I131" s="53"/>
      <c r="J131" s="53"/>
      <c r="K131" s="53"/>
      <c r="L131" s="53"/>
      <c r="M131" s="53"/>
      <c r="N131" s="53"/>
      <c r="O131" s="53"/>
      <c r="P131" s="53"/>
      <c r="Q131" s="39"/>
      <c r="R131" s="53"/>
      <c r="S131" s="53"/>
      <c r="T131" s="53"/>
      <c r="U131" s="53"/>
      <c r="V131" s="53"/>
      <c r="W131" s="53"/>
      <c r="X131" s="53"/>
      <c r="Y131" s="53"/>
      <c r="Z131" s="206"/>
    </row>
    <row r="132" spans="1:26" ht="15.75" hidden="1" customHeight="1">
      <c r="A132" s="3"/>
      <c r="B132" s="3"/>
      <c r="C132" s="206"/>
      <c r="D132" s="206"/>
      <c r="E132" s="206"/>
      <c r="F132" s="206"/>
      <c r="G132" s="206"/>
      <c r="H132" s="206"/>
      <c r="I132" s="53"/>
      <c r="J132" s="53"/>
      <c r="K132" s="53"/>
      <c r="L132" s="53"/>
      <c r="M132" s="53"/>
      <c r="N132" s="53"/>
      <c r="O132" s="53"/>
      <c r="P132" s="53"/>
      <c r="Q132" s="39"/>
      <c r="R132" s="53"/>
      <c r="S132" s="53"/>
      <c r="T132" s="53"/>
      <c r="U132" s="53"/>
      <c r="V132" s="53"/>
      <c r="W132" s="53"/>
      <c r="X132" s="53"/>
      <c r="Y132" s="53"/>
      <c r="Z132" s="206"/>
    </row>
    <row r="133" spans="1:26" ht="15.75" hidden="1" customHeight="1">
      <c r="A133" s="3"/>
      <c r="B133" s="3"/>
      <c r="C133" s="206"/>
      <c r="D133" s="206"/>
      <c r="E133" s="206"/>
      <c r="F133" s="206"/>
      <c r="G133" s="206"/>
      <c r="H133" s="206"/>
      <c r="I133" s="53"/>
      <c r="J133" s="53"/>
      <c r="K133" s="53"/>
      <c r="L133" s="53"/>
      <c r="M133" s="53"/>
      <c r="N133" s="53"/>
      <c r="O133" s="53"/>
      <c r="P133" s="53"/>
      <c r="Q133" s="39"/>
      <c r="R133" s="53"/>
      <c r="S133" s="53"/>
      <c r="T133" s="53"/>
      <c r="U133" s="53"/>
      <c r="V133" s="53"/>
      <c r="W133" s="53"/>
      <c r="X133" s="53"/>
      <c r="Y133" s="53"/>
      <c r="Z133" s="206"/>
    </row>
    <row r="134" spans="1:26" ht="15.75" hidden="1" customHeight="1">
      <c r="A134" s="3"/>
      <c r="B134" s="3"/>
      <c r="C134" s="206"/>
      <c r="D134" s="206"/>
      <c r="E134" s="206"/>
      <c r="F134" s="206"/>
      <c r="G134" s="206"/>
      <c r="H134" s="206"/>
      <c r="I134" s="53"/>
      <c r="J134" s="53"/>
      <c r="K134" s="53"/>
      <c r="L134" s="53"/>
      <c r="M134" s="53"/>
      <c r="N134" s="53"/>
      <c r="O134" s="53"/>
      <c r="P134" s="53"/>
      <c r="Q134" s="39"/>
      <c r="R134" s="53"/>
      <c r="S134" s="53"/>
      <c r="T134" s="53"/>
      <c r="U134" s="53"/>
      <c r="V134" s="53"/>
      <c r="W134" s="53"/>
      <c r="X134" s="53"/>
      <c r="Y134" s="53"/>
      <c r="Z134" s="206"/>
    </row>
    <row r="135" spans="1:26" ht="15.75" hidden="1" customHeight="1">
      <c r="A135" s="3"/>
      <c r="B135" s="3"/>
      <c r="C135" s="206"/>
      <c r="D135" s="206"/>
      <c r="E135" s="206"/>
      <c r="F135" s="206"/>
      <c r="G135" s="206"/>
      <c r="H135" s="206"/>
      <c r="I135" s="53"/>
      <c r="J135" s="53"/>
      <c r="K135" s="53"/>
      <c r="L135" s="53"/>
      <c r="M135" s="53"/>
      <c r="N135" s="53"/>
      <c r="O135" s="53"/>
      <c r="P135" s="53"/>
      <c r="Q135" s="39"/>
      <c r="R135" s="53"/>
      <c r="S135" s="53"/>
      <c r="T135" s="53"/>
      <c r="U135" s="53"/>
      <c r="V135" s="53"/>
      <c r="W135" s="53"/>
      <c r="X135" s="53"/>
      <c r="Y135" s="53"/>
      <c r="Z135" s="206"/>
    </row>
    <row r="136" spans="1:26" ht="15.75" hidden="1" customHeight="1">
      <c r="A136" s="3"/>
      <c r="B136" s="3"/>
      <c r="C136" s="206"/>
      <c r="D136" s="206"/>
      <c r="E136" s="206"/>
      <c r="F136" s="206"/>
      <c r="G136" s="206"/>
      <c r="H136" s="206"/>
      <c r="I136" s="53"/>
      <c r="J136" s="53"/>
      <c r="K136" s="53"/>
      <c r="L136" s="53"/>
      <c r="M136" s="53"/>
      <c r="N136" s="53"/>
      <c r="O136" s="53"/>
      <c r="P136" s="53"/>
      <c r="Q136" s="39"/>
      <c r="R136" s="53"/>
      <c r="S136" s="53"/>
      <c r="T136" s="53"/>
      <c r="U136" s="53"/>
      <c r="V136" s="53"/>
      <c r="W136" s="53"/>
      <c r="X136" s="53"/>
      <c r="Y136" s="53"/>
      <c r="Z136" s="206"/>
    </row>
    <row r="137" spans="1:26" ht="15.75" hidden="1" customHeight="1">
      <c r="A137" s="3"/>
      <c r="B137" s="3"/>
      <c r="C137" s="206"/>
      <c r="D137" s="206"/>
      <c r="E137" s="206"/>
      <c r="F137" s="206"/>
      <c r="G137" s="206"/>
      <c r="H137" s="206"/>
      <c r="I137" s="53"/>
      <c r="J137" s="53"/>
      <c r="K137" s="53"/>
      <c r="L137" s="53"/>
      <c r="M137" s="53"/>
      <c r="N137" s="53"/>
      <c r="O137" s="53"/>
      <c r="P137" s="53"/>
      <c r="Q137" s="39"/>
      <c r="R137" s="53"/>
      <c r="S137" s="53"/>
      <c r="T137" s="53"/>
      <c r="U137" s="53"/>
      <c r="V137" s="53"/>
      <c r="W137" s="53"/>
      <c r="X137" s="53"/>
      <c r="Y137" s="53"/>
      <c r="Z137" s="206"/>
    </row>
    <row r="138" spans="1:26" ht="15.75" hidden="1" customHeight="1">
      <c r="A138" s="3"/>
      <c r="B138" s="3"/>
      <c r="C138" s="206"/>
      <c r="D138" s="206"/>
      <c r="E138" s="206"/>
      <c r="F138" s="206"/>
      <c r="G138" s="206"/>
      <c r="H138" s="206"/>
      <c r="I138" s="53"/>
      <c r="J138" s="53"/>
      <c r="K138" s="53"/>
      <c r="L138" s="53"/>
      <c r="M138" s="53"/>
      <c r="N138" s="53"/>
      <c r="O138" s="53"/>
      <c r="P138" s="53"/>
      <c r="Q138" s="39"/>
      <c r="R138" s="53"/>
      <c r="S138" s="53"/>
      <c r="T138" s="53"/>
      <c r="U138" s="53"/>
      <c r="V138" s="53"/>
      <c r="W138" s="53"/>
      <c r="X138" s="53"/>
      <c r="Y138" s="53"/>
      <c r="Z138" s="206"/>
    </row>
    <row r="139" spans="1:26" ht="15.75" hidden="1" customHeight="1">
      <c r="A139" s="3"/>
      <c r="B139" s="3"/>
      <c r="C139" s="206"/>
      <c r="D139" s="206"/>
      <c r="E139" s="206"/>
      <c r="F139" s="206"/>
      <c r="G139" s="206"/>
      <c r="H139" s="206"/>
      <c r="I139" s="53"/>
      <c r="J139" s="53"/>
      <c r="K139" s="53"/>
      <c r="L139" s="53"/>
      <c r="M139" s="53"/>
      <c r="N139" s="53"/>
      <c r="O139" s="53"/>
      <c r="P139" s="53"/>
      <c r="Q139" s="39"/>
      <c r="R139" s="53"/>
      <c r="S139" s="53"/>
      <c r="T139" s="53"/>
      <c r="U139" s="53"/>
      <c r="V139" s="53"/>
      <c r="W139" s="53"/>
      <c r="X139" s="53"/>
      <c r="Y139" s="53"/>
      <c r="Z139" s="206"/>
    </row>
    <row r="140" spans="1:26" ht="15.75" hidden="1" customHeight="1">
      <c r="A140" s="3"/>
      <c r="B140" s="3"/>
      <c r="C140" s="206"/>
      <c r="D140" s="206"/>
      <c r="E140" s="206"/>
      <c r="F140" s="206"/>
      <c r="G140" s="206"/>
      <c r="H140" s="206"/>
      <c r="I140" s="53"/>
      <c r="J140" s="53"/>
      <c r="K140" s="53"/>
      <c r="L140" s="53"/>
      <c r="M140" s="53"/>
      <c r="N140" s="53"/>
      <c r="O140" s="53"/>
      <c r="P140" s="53"/>
      <c r="Q140" s="39"/>
      <c r="R140" s="53"/>
      <c r="S140" s="53"/>
      <c r="T140" s="53"/>
      <c r="U140" s="53"/>
      <c r="V140" s="53"/>
      <c r="W140" s="53"/>
      <c r="X140" s="53"/>
      <c r="Y140" s="53"/>
      <c r="Z140" s="206"/>
    </row>
    <row r="141" spans="1:26" ht="15.75" hidden="1" customHeight="1">
      <c r="A141" s="3"/>
      <c r="B141" s="3"/>
      <c r="C141" s="206"/>
      <c r="D141" s="206"/>
      <c r="E141" s="206"/>
      <c r="F141" s="206"/>
      <c r="G141" s="206"/>
      <c r="H141" s="206"/>
      <c r="I141" s="53"/>
      <c r="J141" s="53"/>
      <c r="K141" s="53"/>
      <c r="L141" s="53"/>
      <c r="M141" s="53"/>
      <c r="N141" s="53"/>
      <c r="O141" s="53"/>
      <c r="P141" s="53"/>
      <c r="Q141" s="39"/>
      <c r="R141" s="53"/>
      <c r="S141" s="53"/>
      <c r="T141" s="53"/>
      <c r="U141" s="53"/>
      <c r="V141" s="53"/>
      <c r="W141" s="53"/>
      <c r="X141" s="53"/>
      <c r="Y141" s="53"/>
      <c r="Z141" s="206"/>
    </row>
    <row r="142" spans="1:26" ht="15.75" hidden="1" customHeight="1">
      <c r="A142" s="3"/>
      <c r="B142" s="3"/>
      <c r="C142" s="206"/>
      <c r="D142" s="206"/>
      <c r="E142" s="206"/>
      <c r="F142" s="206"/>
      <c r="G142" s="206"/>
      <c r="H142" s="206"/>
      <c r="I142" s="53"/>
      <c r="J142" s="53"/>
      <c r="K142" s="53"/>
      <c r="L142" s="53"/>
      <c r="M142" s="53"/>
      <c r="N142" s="53"/>
      <c r="O142" s="53"/>
      <c r="P142" s="53"/>
      <c r="Q142" s="39"/>
      <c r="R142" s="53"/>
      <c r="S142" s="53"/>
      <c r="T142" s="53"/>
      <c r="U142" s="53"/>
      <c r="V142" s="53"/>
      <c r="W142" s="53"/>
      <c r="X142" s="53"/>
      <c r="Y142" s="53"/>
      <c r="Z142" s="206"/>
    </row>
    <row r="143" spans="1:26" ht="15.75" hidden="1" customHeight="1">
      <c r="A143" s="3"/>
      <c r="B143" s="3"/>
      <c r="C143" s="206"/>
      <c r="D143" s="206"/>
      <c r="E143" s="206"/>
      <c r="F143" s="206"/>
      <c r="G143" s="206"/>
      <c r="H143" s="206"/>
      <c r="I143" s="53"/>
      <c r="J143" s="53"/>
      <c r="K143" s="53"/>
      <c r="L143" s="53"/>
      <c r="M143" s="53"/>
      <c r="N143" s="53"/>
      <c r="O143" s="53"/>
      <c r="P143" s="53"/>
      <c r="Q143" s="39"/>
      <c r="R143" s="53"/>
      <c r="S143" s="53"/>
      <c r="T143" s="53"/>
      <c r="U143" s="53"/>
      <c r="V143" s="53"/>
      <c r="W143" s="53"/>
      <c r="X143" s="53"/>
      <c r="Y143" s="53"/>
      <c r="Z143" s="206"/>
    </row>
    <row r="144" spans="1:26" ht="15.75" hidden="1" customHeight="1">
      <c r="A144" s="3"/>
      <c r="B144" s="3"/>
      <c r="C144" s="206"/>
      <c r="D144" s="206"/>
      <c r="E144" s="206"/>
      <c r="F144" s="206"/>
      <c r="G144" s="206"/>
      <c r="H144" s="206"/>
      <c r="I144" s="53"/>
      <c r="J144" s="53"/>
      <c r="K144" s="53"/>
      <c r="L144" s="53"/>
      <c r="M144" s="53"/>
      <c r="N144" s="53"/>
      <c r="O144" s="53"/>
      <c r="P144" s="53"/>
      <c r="Q144" s="39"/>
      <c r="R144" s="53"/>
      <c r="S144" s="53"/>
      <c r="T144" s="53"/>
      <c r="U144" s="53"/>
      <c r="V144" s="53"/>
      <c r="W144" s="53"/>
      <c r="X144" s="53"/>
      <c r="Y144" s="53"/>
      <c r="Z144" s="206"/>
    </row>
    <row r="145" spans="1:26" ht="15.75" hidden="1" customHeight="1">
      <c r="A145" s="3"/>
      <c r="B145" s="3"/>
      <c r="C145" s="206"/>
      <c r="D145" s="206"/>
      <c r="E145" s="206"/>
      <c r="F145" s="206"/>
      <c r="G145" s="206"/>
      <c r="H145" s="206"/>
      <c r="I145" s="53"/>
      <c r="J145" s="53"/>
      <c r="K145" s="53"/>
      <c r="L145" s="53"/>
      <c r="M145" s="53"/>
      <c r="N145" s="53"/>
      <c r="O145" s="53"/>
      <c r="P145" s="53"/>
      <c r="Q145" s="39"/>
      <c r="R145" s="53"/>
      <c r="S145" s="53"/>
      <c r="T145" s="53"/>
      <c r="U145" s="53"/>
      <c r="V145" s="53"/>
      <c r="W145" s="53"/>
      <c r="X145" s="53"/>
      <c r="Y145" s="53"/>
      <c r="Z145" s="206"/>
    </row>
    <row r="146" spans="1:26" ht="15.75" hidden="1" customHeight="1">
      <c r="A146" s="3"/>
      <c r="B146" s="3"/>
      <c r="C146" s="206"/>
      <c r="D146" s="206"/>
      <c r="E146" s="206"/>
      <c r="F146" s="206"/>
      <c r="G146" s="206"/>
      <c r="H146" s="206"/>
      <c r="I146" s="53"/>
      <c r="J146" s="53"/>
      <c r="K146" s="53"/>
      <c r="L146" s="53"/>
      <c r="M146" s="53"/>
      <c r="N146" s="53"/>
      <c r="O146" s="53"/>
      <c r="P146" s="53"/>
      <c r="Q146" s="39"/>
      <c r="R146" s="53"/>
      <c r="S146" s="53"/>
      <c r="T146" s="53"/>
      <c r="U146" s="53"/>
      <c r="V146" s="53"/>
      <c r="W146" s="53"/>
      <c r="X146" s="53"/>
      <c r="Y146" s="53"/>
      <c r="Z146" s="206"/>
    </row>
    <row r="147" spans="1:26" ht="15.75" hidden="1" customHeight="1">
      <c r="A147" s="3"/>
      <c r="B147" s="3"/>
      <c r="C147" s="206"/>
      <c r="D147" s="206"/>
      <c r="E147" s="206"/>
      <c r="F147" s="206"/>
      <c r="G147" s="206"/>
      <c r="H147" s="206"/>
      <c r="I147" s="53"/>
      <c r="J147" s="53"/>
      <c r="K147" s="53"/>
      <c r="L147" s="53"/>
      <c r="M147" s="53"/>
      <c r="N147" s="53"/>
      <c r="O147" s="53"/>
      <c r="P147" s="53"/>
      <c r="Q147" s="39"/>
      <c r="R147" s="53"/>
      <c r="S147" s="53"/>
      <c r="T147" s="53"/>
      <c r="U147" s="53"/>
      <c r="V147" s="53"/>
      <c r="W147" s="53"/>
      <c r="X147" s="53"/>
      <c r="Y147" s="53"/>
      <c r="Z147" s="206"/>
    </row>
    <row r="148" spans="1:26" ht="15.75" hidden="1" customHeight="1">
      <c r="A148" s="3"/>
      <c r="B148" s="3"/>
      <c r="C148" s="206"/>
      <c r="D148" s="206"/>
      <c r="E148" s="206"/>
      <c r="F148" s="206"/>
      <c r="G148" s="206"/>
      <c r="H148" s="206"/>
      <c r="I148" s="53"/>
      <c r="J148" s="53"/>
      <c r="K148" s="53"/>
      <c r="L148" s="53"/>
      <c r="M148" s="53"/>
      <c r="N148" s="53"/>
      <c r="O148" s="53"/>
      <c r="P148" s="53"/>
      <c r="Q148" s="39"/>
      <c r="R148" s="53"/>
      <c r="S148" s="53"/>
      <c r="T148" s="53"/>
      <c r="U148" s="53"/>
      <c r="V148" s="53"/>
      <c r="W148" s="53"/>
      <c r="X148" s="53"/>
      <c r="Y148" s="53"/>
      <c r="Z148" s="206"/>
    </row>
    <row r="149" spans="1:26" ht="20.100000000000001" customHeight="1">
      <c r="A149" s="3"/>
      <c r="B149" s="3"/>
      <c r="C149" s="206"/>
      <c r="D149" s="206"/>
      <c r="E149" s="206"/>
      <c r="F149" s="206"/>
      <c r="G149" s="206"/>
      <c r="H149" s="206"/>
      <c r="I149" s="53"/>
      <c r="J149" s="206"/>
      <c r="K149" s="206"/>
      <c r="L149" s="206"/>
      <c r="M149" s="206"/>
      <c r="N149" s="206"/>
      <c r="O149" s="206"/>
      <c r="P149" s="206"/>
      <c r="Q149" s="40"/>
      <c r="R149" s="206"/>
      <c r="S149" s="206"/>
      <c r="T149" s="206"/>
      <c r="U149" s="206"/>
      <c r="V149" s="206"/>
      <c r="W149" s="206"/>
      <c r="X149" s="206"/>
      <c r="Y149" s="206"/>
      <c r="Z149" s="206"/>
    </row>
    <row r="150" spans="1:26" ht="20.100000000000001" customHeight="1">
      <c r="A150" s="3"/>
      <c r="B150" s="3"/>
      <c r="C150" s="276" t="s">
        <v>161</v>
      </c>
      <c r="D150" s="277"/>
      <c r="E150" s="277"/>
      <c r="F150" s="277"/>
      <c r="G150" s="277"/>
      <c r="H150" s="278"/>
      <c r="I150" s="11"/>
      <c r="K150" s="11"/>
      <c r="Q150" s="1"/>
    </row>
    <row r="151" spans="1:26" ht="20.100000000000001" customHeight="1">
      <c r="A151" s="3"/>
      <c r="B151" s="3"/>
      <c r="C151" s="12"/>
      <c r="D151" s="63"/>
      <c r="E151" s="63"/>
      <c r="F151" s="63"/>
      <c r="G151" s="63"/>
      <c r="H151" s="63"/>
      <c r="I151" s="13"/>
      <c r="J151" s="13"/>
      <c r="K151" s="13"/>
      <c r="L151" s="13"/>
      <c r="M151" s="13"/>
      <c r="N151" s="13"/>
      <c r="O151" s="13"/>
      <c r="P151" s="13"/>
      <c r="Q151" s="14"/>
      <c r="R151" s="13"/>
      <c r="S151" s="13"/>
      <c r="T151" s="13"/>
      <c r="U151" s="13"/>
      <c r="V151" s="13"/>
      <c r="W151" s="13"/>
      <c r="X151" s="13"/>
      <c r="Y151" s="13"/>
      <c r="Z151" s="15"/>
    </row>
    <row r="152" spans="1:26" ht="20.100000000000001" customHeight="1">
      <c r="A152" s="3"/>
      <c r="B152" s="3"/>
      <c r="C152" s="12"/>
      <c r="D152" s="117" t="s">
        <v>69</v>
      </c>
      <c r="E152" s="118"/>
      <c r="F152" s="118"/>
      <c r="G152" s="118"/>
      <c r="H152" s="118"/>
      <c r="I152" s="118"/>
      <c r="J152" s="118"/>
      <c r="K152" s="118"/>
      <c r="L152" s="118"/>
      <c r="M152" s="118"/>
      <c r="N152" s="118"/>
      <c r="O152" s="118"/>
      <c r="P152" s="118"/>
      <c r="Q152" s="118"/>
      <c r="R152" s="118"/>
      <c r="S152" s="118"/>
      <c r="T152" s="118"/>
      <c r="U152" s="118"/>
      <c r="V152" s="118"/>
      <c r="W152" s="118"/>
      <c r="X152" s="116"/>
      <c r="Y152" s="206"/>
      <c r="Z152" s="17"/>
    </row>
    <row r="153" spans="1:26" s="99" customFormat="1" ht="20.100000000000001" customHeight="1">
      <c r="A153" s="94">
        <f>IF(AND($I153&lt;&gt;"しない", $I153&lt;&gt;"する"), 1001, 0)</f>
        <v>0</v>
      </c>
      <c r="B153" s="94"/>
      <c r="C153" s="106"/>
      <c r="D153" s="107">
        <v>1</v>
      </c>
      <c r="E153" s="108" t="s">
        <v>70</v>
      </c>
      <c r="F153" s="108"/>
      <c r="G153" s="108"/>
      <c r="H153" s="108"/>
      <c r="I153" s="221" t="s">
        <v>73</v>
      </c>
      <c r="J153" s="269"/>
      <c r="K153" s="269"/>
      <c r="L153" s="269"/>
      <c r="M153" s="269"/>
      <c r="N153" s="108"/>
      <c r="O153" s="108"/>
      <c r="P153" s="108"/>
      <c r="Q153" s="108"/>
      <c r="R153" s="108"/>
      <c r="S153" s="108"/>
      <c r="T153" s="108"/>
      <c r="U153" s="119"/>
      <c r="Z153" s="120"/>
    </row>
    <row r="154" spans="1:26" s="99" customFormat="1" ht="20.100000000000001" customHeight="1">
      <c r="A154" s="94"/>
      <c r="B154" s="94"/>
      <c r="C154" s="111"/>
      <c r="D154" s="108"/>
      <c r="E154" s="108"/>
      <c r="F154" s="108"/>
      <c r="G154" s="108"/>
      <c r="H154" s="108"/>
      <c r="I154" s="121"/>
      <c r="J154" s="205" t="s">
        <v>71</v>
      </c>
      <c r="K154" s="205"/>
      <c r="L154" s="205"/>
      <c r="M154" s="205"/>
      <c r="N154" s="205"/>
      <c r="O154" s="205"/>
      <c r="P154" s="205"/>
      <c r="Q154" s="205"/>
      <c r="R154" s="205"/>
      <c r="S154" s="205"/>
      <c r="T154" s="205"/>
      <c r="U154" s="119"/>
      <c r="Z154" s="120"/>
    </row>
    <row r="155" spans="1:26" ht="20.100000000000001" customHeight="1">
      <c r="A155" s="3">
        <f>IF(AND($I153="する",OR(TRIM($I155)="", NOT(OR(IFERROR(SEARCH(" ",$I155),0)&gt;0, IFERROR(SEARCH("　",$I155),0)&gt;0)))), 1001, 0)</f>
        <v>0</v>
      </c>
      <c r="B155" s="3"/>
      <c r="C155" s="19"/>
      <c r="D155" s="16">
        <v>2</v>
      </c>
      <c r="E155" s="93" t="s">
        <v>173</v>
      </c>
      <c r="F155" s="93"/>
      <c r="G155" s="93"/>
      <c r="H155" s="93"/>
      <c r="I155" s="221"/>
      <c r="J155" s="221"/>
      <c r="K155" s="221"/>
      <c r="L155" s="221"/>
      <c r="M155" s="221"/>
      <c r="N155" s="221"/>
      <c r="O155" s="221"/>
      <c r="P155" s="221"/>
      <c r="Q155" s="221"/>
      <c r="R155" s="221"/>
      <c r="S155" s="221"/>
      <c r="T155" s="221"/>
      <c r="U155" s="221"/>
      <c r="V155" s="221"/>
      <c r="W155" s="221"/>
      <c r="X155" s="221"/>
      <c r="Y155" s="221"/>
      <c r="Z155" s="17"/>
    </row>
    <row r="156" spans="1:26" ht="20.100000000000001" customHeight="1">
      <c r="A156" s="3"/>
      <c r="B156" s="3"/>
      <c r="C156" s="19"/>
      <c r="D156" s="16"/>
      <c r="E156" s="163"/>
      <c r="F156" s="163"/>
      <c r="G156" s="163"/>
      <c r="H156" s="163"/>
      <c r="I156" s="104"/>
      <c r="J156" s="205" t="s">
        <v>165</v>
      </c>
      <c r="K156" s="205"/>
      <c r="L156" s="205"/>
      <c r="M156" s="205"/>
      <c r="N156" s="205"/>
      <c r="O156" s="205"/>
      <c r="P156" s="205"/>
      <c r="Q156" s="205"/>
      <c r="R156" s="205"/>
      <c r="S156" s="205"/>
      <c r="T156" s="205"/>
      <c r="U156" s="205"/>
      <c r="V156" s="205"/>
      <c r="W156" s="205"/>
      <c r="X156" s="205"/>
      <c r="Y156" s="205"/>
      <c r="Z156" s="17"/>
    </row>
    <row r="157" spans="1:26" ht="20.100000000000001" customHeight="1">
      <c r="A157" s="3">
        <f>IF(AND($I153="する",OR(TRIM($I157)="", NOT(OR(IFERROR(SEARCH(" ",$I157),0)&gt;0, IFERROR(SEARCH("　",$I157),0)&gt;0)))), 1001, 0)</f>
        <v>0</v>
      </c>
      <c r="B157" s="3"/>
      <c r="C157" s="19"/>
      <c r="D157" s="16">
        <v>3</v>
      </c>
      <c r="E157" s="93" t="s">
        <v>174</v>
      </c>
      <c r="F157" s="93"/>
      <c r="G157" s="93"/>
      <c r="H157" s="93"/>
      <c r="I157" s="221"/>
      <c r="J157" s="221"/>
      <c r="K157" s="221"/>
      <c r="L157" s="221"/>
      <c r="M157" s="221"/>
      <c r="N157" s="221"/>
      <c r="O157" s="221"/>
      <c r="P157" s="221"/>
      <c r="Q157" s="221"/>
      <c r="R157" s="221"/>
      <c r="S157" s="221"/>
      <c r="T157" s="221"/>
      <c r="U157" s="221"/>
      <c r="V157" s="221"/>
      <c r="W157" s="221"/>
      <c r="X157" s="221"/>
      <c r="Y157" s="221"/>
      <c r="Z157" s="17"/>
    </row>
    <row r="158" spans="1:26" ht="20.100000000000001" customHeight="1">
      <c r="A158" s="3"/>
      <c r="B158" s="3"/>
      <c r="C158" s="20"/>
      <c r="D158" s="206"/>
      <c r="E158" s="163"/>
      <c r="F158" s="163"/>
      <c r="G158" s="163"/>
      <c r="H158" s="163"/>
      <c r="I158" s="104"/>
      <c r="J158" s="205" t="s">
        <v>5</v>
      </c>
      <c r="K158" s="205"/>
      <c r="L158" s="205"/>
      <c r="M158" s="205"/>
      <c r="N158" s="205"/>
      <c r="O158" s="205"/>
      <c r="P158" s="205"/>
      <c r="Q158" s="205"/>
      <c r="R158" s="205"/>
      <c r="S158" s="205"/>
      <c r="T158" s="205"/>
      <c r="U158" s="205"/>
      <c r="V158" s="205"/>
      <c r="W158" s="205"/>
      <c r="X158" s="205"/>
      <c r="Y158" s="205"/>
      <c r="Z158" s="17"/>
    </row>
    <row r="159" spans="1:26" ht="20.100000000000001" customHeight="1">
      <c r="A159" s="3">
        <f>IF(AND($I153="する",OR(TRIM($I159)="", LEN($I159)&lt;&gt;8, NOT(ISNUMBER(VALUE(I159))), IFERROR(SEARCH("-", $I159),0)&gt;0)), 1001, 0)</f>
        <v>0</v>
      </c>
      <c r="B159" s="3"/>
      <c r="C159" s="19"/>
      <c r="D159" s="16">
        <v>4</v>
      </c>
      <c r="E159" s="79" t="s">
        <v>115</v>
      </c>
      <c r="F159" s="79"/>
      <c r="G159" s="79"/>
      <c r="H159" s="79"/>
      <c r="I159" s="280"/>
      <c r="J159" s="280"/>
      <c r="K159" s="280"/>
      <c r="L159" s="280"/>
      <c r="M159" s="280"/>
      <c r="N159" s="163"/>
      <c r="O159" s="163"/>
      <c r="P159" s="163"/>
      <c r="Q159" s="163"/>
      <c r="R159" s="163"/>
      <c r="S159" s="163"/>
      <c r="T159" s="163"/>
      <c r="U159" s="163"/>
      <c r="V159" s="163"/>
      <c r="W159" s="163"/>
      <c r="X159" s="163"/>
      <c r="Y159" s="163"/>
      <c r="Z159" s="17"/>
    </row>
    <row r="160" spans="1:26" ht="20.100000000000001" customHeight="1">
      <c r="A160" s="3"/>
      <c r="B160" s="3"/>
      <c r="C160" s="20"/>
      <c r="D160" s="206"/>
      <c r="E160" s="163"/>
      <c r="F160" s="163"/>
      <c r="G160" s="163"/>
      <c r="H160" s="163"/>
      <c r="I160" s="18"/>
      <c r="J160" s="84" t="s">
        <v>185</v>
      </c>
      <c r="K160" s="207"/>
      <c r="L160" s="207"/>
      <c r="M160" s="207"/>
      <c r="N160" s="207"/>
      <c r="O160" s="207"/>
      <c r="P160" s="207"/>
      <c r="Q160" s="208"/>
      <c r="R160" s="207"/>
      <c r="S160" s="207"/>
      <c r="T160" s="207"/>
      <c r="U160" s="207"/>
      <c r="V160" s="207"/>
      <c r="W160" s="207"/>
      <c r="X160" s="207"/>
      <c r="Y160" s="207"/>
      <c r="Z160" s="17"/>
    </row>
    <row r="161" spans="1:27" ht="20.100000000000001" customHeight="1">
      <c r="A161" s="3">
        <f>IF(AND($I153="する",TRIM($I161)=""), 1001, 0)</f>
        <v>0</v>
      </c>
      <c r="B161" s="3"/>
      <c r="C161" s="19"/>
      <c r="D161" s="16">
        <v>5</v>
      </c>
      <c r="E161" s="79" t="s">
        <v>0</v>
      </c>
      <c r="F161" s="79"/>
      <c r="G161" s="79"/>
      <c r="H161" s="79"/>
      <c r="I161" s="335"/>
      <c r="J161" s="336"/>
      <c r="K161" s="336"/>
      <c r="L161" s="336"/>
      <c r="M161" s="336"/>
      <c r="N161" s="163"/>
      <c r="O161" s="163"/>
      <c r="P161" s="163"/>
      <c r="Q161" s="163"/>
      <c r="R161" s="163"/>
      <c r="S161" s="163"/>
      <c r="T161" s="163"/>
      <c r="U161" s="163"/>
      <c r="V161" s="163"/>
      <c r="W161" s="163"/>
      <c r="X161" s="163"/>
      <c r="Y161" s="163"/>
      <c r="Z161" s="17"/>
    </row>
    <row r="162" spans="1:27" ht="20.100000000000001" customHeight="1">
      <c r="A162" s="3"/>
      <c r="B162" s="3"/>
      <c r="C162" s="19"/>
      <c r="D162" s="16"/>
      <c r="E162" s="163"/>
      <c r="F162" s="163"/>
      <c r="G162" s="163"/>
      <c r="H162" s="163"/>
      <c r="I162" s="18"/>
      <c r="J162" s="205" t="s">
        <v>200</v>
      </c>
      <c r="K162" s="207"/>
      <c r="L162" s="207"/>
      <c r="M162" s="207"/>
      <c r="N162" s="207"/>
      <c r="O162" s="207"/>
      <c r="P162" s="207"/>
      <c r="Q162" s="208"/>
      <c r="R162" s="207"/>
      <c r="S162" s="207"/>
      <c r="T162" s="207"/>
      <c r="U162" s="207"/>
      <c r="V162" s="207"/>
      <c r="W162" s="207"/>
      <c r="X162" s="207"/>
      <c r="Y162" s="207"/>
      <c r="Z162" s="17"/>
    </row>
    <row r="163" spans="1:27" ht="20.100000000000001" customHeight="1">
      <c r="A163" s="3">
        <f>IF(AND($I153="する",AND($I163&lt;&gt;"", OR(ISERROR(FIND("@"&amp;LEFT($I163,3)&amp;"@", 都道府県3))=FALSE, ISERROR(FIND("@"&amp;LEFT($I163,4)&amp;"@",都道府県4))=FALSE))=FALSE), 1001, 0)</f>
        <v>0</v>
      </c>
      <c r="B163" s="3"/>
      <c r="C163" s="19"/>
      <c r="D163" s="16">
        <v>6</v>
      </c>
      <c r="E163" s="79" t="s">
        <v>126</v>
      </c>
      <c r="F163" s="79"/>
      <c r="G163" s="79"/>
      <c r="H163" s="79"/>
      <c r="I163" s="306"/>
      <c r="J163" s="306"/>
      <c r="K163" s="306"/>
      <c r="L163" s="306"/>
      <c r="M163" s="306"/>
      <c r="N163" s="306"/>
      <c r="O163" s="306"/>
      <c r="P163" s="306"/>
      <c r="Q163" s="307"/>
      <c r="R163" s="306"/>
      <c r="S163" s="306"/>
      <c r="T163" s="306"/>
      <c r="U163" s="306"/>
      <c r="V163" s="306"/>
      <c r="W163" s="306"/>
      <c r="X163" s="306"/>
      <c r="Y163" s="306"/>
      <c r="Z163" s="17"/>
    </row>
    <row r="164" spans="1:27" ht="20.100000000000001" customHeight="1">
      <c r="A164" s="3"/>
      <c r="B164" s="3"/>
      <c r="C164" s="19"/>
      <c r="D164" s="16"/>
      <c r="E164" s="163"/>
      <c r="F164" s="163"/>
      <c r="G164" s="163"/>
      <c r="H164" s="163"/>
      <c r="I164" s="18"/>
      <c r="J164" s="84" t="s">
        <v>8</v>
      </c>
      <c r="K164" s="207"/>
      <c r="L164" s="207"/>
      <c r="M164" s="207"/>
      <c r="N164" s="207"/>
      <c r="O164" s="207"/>
      <c r="P164" s="207"/>
      <c r="Q164" s="208"/>
      <c r="R164" s="207"/>
      <c r="S164" s="207"/>
      <c r="T164" s="207"/>
      <c r="U164" s="207"/>
      <c r="V164" s="207"/>
      <c r="W164" s="207"/>
      <c r="X164" s="207"/>
      <c r="Y164" s="207"/>
      <c r="Z164" s="17"/>
    </row>
    <row r="165" spans="1:27" ht="20.100000000000001" customHeight="1">
      <c r="A165" s="3">
        <f>IF(AND($I153="する",NOT(AND(TRIM($I165)&lt;&gt;"",ISNUMBER(VALUE(SUBSTITUTE($I165,"-",""))),IFERROR(SEARCH("-",$I165),0)&gt;0))), 1001, 0)</f>
        <v>0</v>
      </c>
      <c r="B165" s="3"/>
      <c r="C165" s="19"/>
      <c r="D165" s="16">
        <v>7</v>
      </c>
      <c r="E165" s="79" t="s">
        <v>3</v>
      </c>
      <c r="F165" s="79"/>
      <c r="G165" s="79"/>
      <c r="H165" s="79"/>
      <c r="I165" s="221"/>
      <c r="J165" s="221"/>
      <c r="K165" s="221"/>
      <c r="L165" s="221"/>
      <c r="M165" s="221"/>
      <c r="Y165" s="208"/>
      <c r="Z165" s="17"/>
    </row>
    <row r="166" spans="1:27" ht="20.100000000000001" customHeight="1">
      <c r="A166" s="3"/>
      <c r="B166" s="3"/>
      <c r="C166" s="20"/>
      <c r="D166" s="206"/>
      <c r="E166" s="163"/>
      <c r="F166" s="163"/>
      <c r="G166" s="163"/>
      <c r="H166" s="163"/>
      <c r="I166" s="18"/>
      <c r="J166" s="205" t="s">
        <v>166</v>
      </c>
      <c r="K166" s="207"/>
      <c r="L166" s="207"/>
      <c r="M166" s="207"/>
      <c r="N166" s="207"/>
      <c r="O166" s="207"/>
      <c r="P166" s="207"/>
      <c r="Q166" s="208"/>
      <c r="R166" s="207"/>
      <c r="S166" s="207"/>
      <c r="T166" s="207"/>
      <c r="U166" s="207"/>
      <c r="V166" s="207"/>
      <c r="W166" s="207"/>
      <c r="X166" s="207"/>
      <c r="Y166" s="207"/>
      <c r="Z166" s="17"/>
    </row>
    <row r="167" spans="1:27" ht="20.100000000000001" customHeight="1">
      <c r="A167" s="3">
        <f>IF(AND($I153="する",AND(TRIM($I167)&lt;&gt;"",NOT(AND(ISNUMBER(VALUE(SUBSTITUTE($I167,"-",""))),IFERROR(SEARCH("-",$I167),0)&gt;0)))), 1001, 0)</f>
        <v>0</v>
      </c>
      <c r="B167" s="3"/>
      <c r="C167" s="19"/>
      <c r="D167" s="16">
        <v>8</v>
      </c>
      <c r="E167" s="79" t="s">
        <v>4</v>
      </c>
      <c r="F167" s="79"/>
      <c r="G167" s="79"/>
      <c r="H167" s="79"/>
      <c r="I167" s="221"/>
      <c r="J167" s="221"/>
      <c r="K167" s="221"/>
      <c r="L167" s="221"/>
      <c r="M167" s="221"/>
      <c r="N167" s="207"/>
      <c r="O167" s="207"/>
      <c r="P167" s="207"/>
      <c r="Q167" s="207"/>
      <c r="R167" s="207"/>
      <c r="S167" s="207"/>
      <c r="T167" s="207"/>
      <c r="U167" s="207"/>
      <c r="V167" s="207"/>
      <c r="W167" s="207"/>
      <c r="X167" s="207"/>
      <c r="Y167" s="207"/>
      <c r="Z167" s="17"/>
    </row>
    <row r="168" spans="1:27" ht="20.100000000000001" customHeight="1">
      <c r="A168" s="3"/>
      <c r="B168" s="3"/>
      <c r="C168" s="20"/>
      <c r="D168" s="50"/>
      <c r="E168" s="163"/>
      <c r="F168" s="163"/>
      <c r="G168" s="163"/>
      <c r="H168" s="163"/>
      <c r="I168" s="18"/>
      <c r="J168" s="205" t="s">
        <v>166</v>
      </c>
      <c r="K168" s="207"/>
      <c r="L168" s="207"/>
      <c r="M168" s="207"/>
      <c r="N168" s="207"/>
      <c r="O168" s="207"/>
      <c r="P168" s="207"/>
      <c r="Q168" s="208"/>
      <c r="R168" s="207"/>
      <c r="S168" s="207"/>
      <c r="T168" s="207"/>
      <c r="U168" s="207"/>
      <c r="V168" s="207"/>
      <c r="W168" s="207"/>
      <c r="X168" s="207"/>
      <c r="Y168" s="207"/>
      <c r="Z168" s="17"/>
    </row>
    <row r="169" spans="1:27" ht="20.100000000000001" customHeight="1">
      <c r="A169" s="3">
        <f>IF(AND($I153="する",AND(TRIM($I169)&lt;&gt;"", NOT(IFERROR(SEARCH("@",$I169),0)&gt;0))), 1001, 0)</f>
        <v>0</v>
      </c>
      <c r="B169" s="3"/>
      <c r="C169" s="19"/>
      <c r="D169" s="16">
        <v>9</v>
      </c>
      <c r="E169" s="72" t="s">
        <v>127</v>
      </c>
      <c r="F169" s="72"/>
      <c r="G169" s="72"/>
      <c r="H169" s="72"/>
      <c r="I169" s="280"/>
      <c r="J169" s="280"/>
      <c r="K169" s="280"/>
      <c r="L169" s="280"/>
      <c r="M169" s="280"/>
      <c r="N169" s="280"/>
      <c r="O169" s="280"/>
      <c r="P169" s="280"/>
      <c r="Q169" s="331"/>
      <c r="R169" s="280"/>
      <c r="S169" s="280"/>
      <c r="T169" s="280"/>
      <c r="U169" s="280"/>
      <c r="V169" s="280"/>
      <c r="W169" s="280"/>
      <c r="X169" s="280"/>
      <c r="Y169" s="280"/>
      <c r="Z169" s="17"/>
    </row>
    <row r="170" spans="1:27" ht="20.100000000000001" customHeight="1">
      <c r="A170" s="3"/>
      <c r="B170" s="3"/>
      <c r="C170" s="20"/>
      <c r="D170" s="206"/>
      <c r="E170" s="206"/>
      <c r="F170" s="206"/>
      <c r="G170" s="206"/>
      <c r="H170" s="206"/>
      <c r="I170" s="18"/>
      <c r="J170" s="147" t="s">
        <v>198</v>
      </c>
      <c r="K170" s="65"/>
      <c r="L170" s="207"/>
      <c r="M170" s="207"/>
      <c r="N170" s="207"/>
      <c r="O170" s="207"/>
      <c r="P170" s="207"/>
      <c r="Q170" s="66"/>
      <c r="R170" s="207"/>
      <c r="S170" s="207"/>
      <c r="T170" s="207"/>
      <c r="U170" s="207"/>
      <c r="V170" s="207"/>
      <c r="W170" s="207"/>
      <c r="X170" s="207"/>
      <c r="Y170" s="207"/>
      <c r="Z170" s="17"/>
    </row>
    <row r="171" spans="1:27" ht="20.100000000000001" customHeight="1">
      <c r="A171" s="3"/>
      <c r="B171" s="3"/>
      <c r="C171" s="23"/>
      <c r="D171" s="41"/>
      <c r="E171" s="209"/>
      <c r="F171" s="209"/>
      <c r="G171" s="209"/>
      <c r="H171" s="209"/>
      <c r="I171" s="26"/>
      <c r="J171" s="24"/>
      <c r="K171" s="25"/>
      <c r="L171" s="24"/>
      <c r="M171" s="24"/>
      <c r="N171" s="24"/>
      <c r="O171" s="24"/>
      <c r="P171" s="24"/>
      <c r="Q171" s="26"/>
      <c r="R171" s="24"/>
      <c r="S171" s="24"/>
      <c r="T171" s="24"/>
      <c r="U171" s="24"/>
      <c r="V171" s="24"/>
      <c r="W171" s="24"/>
      <c r="X171" s="24"/>
      <c r="Y171" s="42"/>
      <c r="Z171" s="27"/>
      <c r="AA171" s="57"/>
    </row>
    <row r="172" spans="1:27" ht="20.100000000000001" customHeight="1">
      <c r="A172" s="3"/>
      <c r="B172" s="3"/>
      <c r="C172" s="206"/>
      <c r="D172" s="50"/>
      <c r="E172" s="206"/>
      <c r="F172" s="206"/>
      <c r="G172" s="206"/>
      <c r="H172" s="206"/>
      <c r="I172" s="28"/>
      <c r="J172" s="53"/>
      <c r="K172" s="53"/>
      <c r="L172" s="53"/>
      <c r="M172" s="53"/>
      <c r="N172" s="53"/>
      <c r="O172" s="53"/>
      <c r="P172" s="53"/>
      <c r="Q172" s="28"/>
      <c r="R172" s="53"/>
      <c r="S172" s="53"/>
      <c r="T172" s="53"/>
      <c r="U172" s="53"/>
      <c r="V172" s="53"/>
      <c r="W172" s="53"/>
      <c r="X172" s="53"/>
      <c r="Y172" s="43"/>
      <c r="Z172" s="206"/>
      <c r="AA172" s="57"/>
    </row>
    <row r="173" spans="1:27" ht="20.100000000000001" customHeight="1">
      <c r="A173" s="3"/>
      <c r="B173" s="3"/>
      <c r="C173" s="206"/>
      <c r="D173" s="206"/>
      <c r="E173" s="206"/>
      <c r="F173" s="206"/>
      <c r="G173" s="206"/>
      <c r="H173" s="206"/>
      <c r="I173" s="206"/>
      <c r="J173" s="53"/>
      <c r="K173" s="32"/>
      <c r="L173" s="206"/>
      <c r="M173" s="206"/>
      <c r="N173" s="206"/>
      <c r="O173" s="206"/>
      <c r="P173" s="206"/>
      <c r="Q173" s="206"/>
      <c r="R173" s="206"/>
      <c r="S173" s="206"/>
      <c r="T173" s="206"/>
      <c r="U173" s="206"/>
      <c r="V173" s="206"/>
      <c r="W173" s="206"/>
      <c r="X173" s="206"/>
      <c r="Y173" s="206"/>
      <c r="Z173" s="206"/>
    </row>
    <row r="174" spans="1:27" ht="20.100000000000001" customHeight="1">
      <c r="A174" s="3"/>
      <c r="B174" s="3"/>
      <c r="C174" s="276" t="s">
        <v>15</v>
      </c>
      <c r="D174" s="277"/>
      <c r="E174" s="277"/>
      <c r="F174" s="277"/>
      <c r="G174" s="277"/>
      <c r="H174" s="278"/>
      <c r="I174" s="59"/>
      <c r="J174" s="210"/>
      <c r="K174" s="210"/>
      <c r="L174" s="210"/>
    </row>
    <row r="175" spans="1:27" ht="20.100000000000001" customHeight="1">
      <c r="A175" s="3"/>
      <c r="B175" s="3"/>
      <c r="C175" s="12"/>
      <c r="D175" s="80"/>
      <c r="E175" s="80"/>
      <c r="F175" s="80"/>
      <c r="G175" s="80"/>
      <c r="H175" s="80"/>
      <c r="I175" s="80"/>
      <c r="J175" s="80"/>
      <c r="K175" s="80"/>
      <c r="L175" s="80"/>
      <c r="M175" s="13"/>
      <c r="N175" s="13"/>
      <c r="O175" s="14"/>
      <c r="P175" s="13"/>
      <c r="Q175" s="44"/>
      <c r="R175" s="13"/>
      <c r="S175" s="13"/>
      <c r="T175" s="13"/>
      <c r="U175" s="13"/>
      <c r="V175" s="13"/>
      <c r="W175" s="13"/>
      <c r="X175" s="13"/>
      <c r="Y175" s="44"/>
      <c r="Z175" s="45"/>
    </row>
    <row r="176" spans="1:27" s="99" customFormat="1" ht="20.100000000000001" customHeight="1">
      <c r="A176" s="122"/>
      <c r="B176" s="94"/>
      <c r="C176" s="123"/>
      <c r="D176" s="124">
        <v>1</v>
      </c>
      <c r="E176" s="125" t="s">
        <v>196</v>
      </c>
      <c r="F176" s="125"/>
      <c r="G176" s="125"/>
      <c r="H176" s="125"/>
      <c r="I176" s="352"/>
      <c r="J176" s="353"/>
      <c r="K176" s="353"/>
      <c r="L176" s="353"/>
      <c r="M176" s="353"/>
      <c r="N176" s="126"/>
      <c r="O176" s="126"/>
      <c r="P176" s="126"/>
      <c r="Q176" s="126"/>
      <c r="R176" s="126"/>
      <c r="S176" s="126"/>
      <c r="T176" s="126"/>
      <c r="U176" s="126"/>
      <c r="V176" s="119"/>
      <c r="W176" s="119"/>
      <c r="X176" s="125"/>
      <c r="Y176" s="125"/>
      <c r="Z176" s="120"/>
      <c r="AA176" s="93"/>
    </row>
    <row r="177" spans="1:27" s="99" customFormat="1" ht="20.100000000000001" customHeight="1">
      <c r="A177" s="122"/>
      <c r="B177" s="94"/>
      <c r="C177" s="123"/>
      <c r="D177" s="127"/>
      <c r="E177" s="128" t="s">
        <v>197</v>
      </c>
      <c r="F177" s="128"/>
      <c r="G177" s="128"/>
      <c r="H177" s="126"/>
      <c r="I177" s="129"/>
      <c r="J177" s="113" t="str">
        <f>日付例&amp;"　年月日を入力してください。"</f>
        <v>例)2022/4/1、R4/4/1　年月日を入力してください。</v>
      </c>
      <c r="K177" s="113"/>
      <c r="L177" s="113"/>
      <c r="M177" s="113"/>
      <c r="N177" s="113"/>
      <c r="O177" s="113"/>
      <c r="P177" s="113"/>
      <c r="Q177" s="113"/>
      <c r="R177" s="113"/>
      <c r="S177" s="113"/>
      <c r="T177" s="113"/>
      <c r="U177" s="113"/>
      <c r="V177" s="119"/>
      <c r="W177" s="119"/>
      <c r="X177" s="125"/>
      <c r="Y177" s="125"/>
      <c r="Z177" s="120"/>
      <c r="AA177" s="93"/>
    </row>
    <row r="178" spans="1:27" s="99" customFormat="1" ht="20.100000000000001" customHeight="1">
      <c r="A178" s="122"/>
      <c r="B178" s="94"/>
      <c r="C178" s="123"/>
      <c r="D178" s="124">
        <v>2</v>
      </c>
      <c r="E178" s="125" t="s">
        <v>116</v>
      </c>
      <c r="F178" s="125"/>
      <c r="G178" s="125"/>
      <c r="H178" s="125"/>
      <c r="I178" s="280"/>
      <c r="J178" s="353"/>
      <c r="K178" s="353"/>
      <c r="L178" s="353"/>
      <c r="M178" s="353"/>
      <c r="N178" s="126"/>
      <c r="O178" s="126"/>
      <c r="P178" s="130"/>
      <c r="Q178" s="126"/>
      <c r="R178" s="126"/>
      <c r="S178" s="126"/>
      <c r="T178" s="126"/>
      <c r="U178" s="126"/>
      <c r="V178" s="119"/>
      <c r="W178" s="119"/>
      <c r="X178" s="125"/>
      <c r="Y178" s="125"/>
      <c r="Z178" s="120"/>
      <c r="AA178" s="93"/>
    </row>
    <row r="179" spans="1:27" s="99" customFormat="1" ht="20.100000000000001" customHeight="1">
      <c r="A179" s="122"/>
      <c r="B179" s="94"/>
      <c r="C179" s="123"/>
      <c r="D179" s="127"/>
      <c r="E179" s="128"/>
      <c r="F179" s="128"/>
      <c r="G179" s="128"/>
      <c r="H179" s="126"/>
      <c r="I179" s="129"/>
      <c r="J179" s="113"/>
      <c r="K179" s="113"/>
      <c r="L179" s="113"/>
      <c r="M179" s="113"/>
      <c r="N179" s="113"/>
      <c r="O179" s="113"/>
      <c r="P179" s="113"/>
      <c r="Q179" s="113"/>
      <c r="R179" s="113"/>
      <c r="S179" s="113"/>
      <c r="T179" s="113"/>
      <c r="U179" s="113"/>
      <c r="V179" s="131"/>
      <c r="W179" s="131"/>
      <c r="X179" s="125"/>
      <c r="Y179" s="125"/>
      <c r="Z179" s="120"/>
      <c r="AA179" s="93"/>
    </row>
    <row r="180" spans="1:27" s="99" customFormat="1" ht="20.100000000000001" customHeight="1">
      <c r="A180" s="94"/>
      <c r="B180" s="94"/>
      <c r="C180" s="106"/>
      <c r="D180" s="124">
        <v>3</v>
      </c>
      <c r="E180" s="119" t="s">
        <v>74</v>
      </c>
      <c r="F180" s="119"/>
      <c r="G180" s="125"/>
      <c r="H180" s="125"/>
      <c r="I180" s="125"/>
      <c r="J180" s="125"/>
      <c r="K180" s="125"/>
      <c r="L180" s="125"/>
      <c r="M180" s="125"/>
      <c r="N180" s="125"/>
      <c r="O180" s="125"/>
      <c r="P180" s="132"/>
      <c r="Q180" s="133"/>
      <c r="R180" s="133"/>
      <c r="S180" s="133"/>
      <c r="T180" s="133"/>
      <c r="U180" s="133"/>
      <c r="V180" s="133"/>
      <c r="W180" s="133"/>
      <c r="X180" s="133"/>
      <c r="Y180" s="133"/>
      <c r="Z180" s="109"/>
      <c r="AA180" s="93"/>
    </row>
    <row r="181" spans="1:27" s="99" customFormat="1" ht="45" customHeight="1">
      <c r="A181" s="94"/>
      <c r="B181" s="94"/>
      <c r="C181" s="106"/>
      <c r="D181" s="124"/>
      <c r="E181" s="305" t="s">
        <v>130</v>
      </c>
      <c r="F181" s="305"/>
      <c r="G181" s="305"/>
      <c r="H181" s="305"/>
      <c r="I181" s="305"/>
      <c r="J181" s="305"/>
      <c r="K181" s="305"/>
      <c r="L181" s="305"/>
      <c r="M181" s="305"/>
      <c r="N181" s="305"/>
      <c r="O181" s="305"/>
      <c r="P181" s="305"/>
      <c r="Q181" s="305"/>
      <c r="R181" s="305"/>
      <c r="S181" s="305"/>
      <c r="T181" s="305"/>
      <c r="U181" s="305"/>
      <c r="V181" s="305"/>
      <c r="W181" s="305"/>
      <c r="X181" s="305"/>
      <c r="Y181" s="305"/>
      <c r="Z181" s="109"/>
      <c r="AA181" s="93"/>
    </row>
    <row r="182" spans="1:27" s="99" customFormat="1" ht="20.100000000000001" customHeight="1">
      <c r="A182" s="94">
        <f>IF(COUNTIF($K183:$K186,"○")&gt;1, 1001, 0)</f>
        <v>0</v>
      </c>
      <c r="B182" s="146"/>
      <c r="C182" s="106"/>
      <c r="D182" s="124"/>
      <c r="E182" s="302" t="s">
        <v>75</v>
      </c>
      <c r="F182" s="303"/>
      <c r="G182" s="303"/>
      <c r="H182" s="303"/>
      <c r="I182" s="303"/>
      <c r="J182" s="304"/>
      <c r="K182" s="308" t="s">
        <v>76</v>
      </c>
      <c r="L182" s="309"/>
      <c r="M182" s="310"/>
      <c r="N182" s="311" t="s">
        <v>77</v>
      </c>
      <c r="O182" s="312"/>
      <c r="P182" s="312"/>
      <c r="Q182" s="312"/>
      <c r="R182" s="312"/>
      <c r="S182" s="312"/>
      <c r="T182" s="312"/>
      <c r="U182" s="312"/>
      <c r="V182" s="313"/>
      <c r="W182" s="314" t="s">
        <v>78</v>
      </c>
      <c r="X182" s="315"/>
      <c r="Y182" s="316"/>
      <c r="Z182" s="109"/>
    </row>
    <row r="183" spans="1:27" s="99" customFormat="1" ht="20.100000000000001" customHeight="1">
      <c r="A183" s="94"/>
      <c r="B183" s="94"/>
      <c r="C183" s="106"/>
      <c r="D183" s="142"/>
      <c r="E183" s="356" t="s">
        <v>79</v>
      </c>
      <c r="F183" s="357"/>
      <c r="G183" s="357"/>
      <c r="H183" s="357"/>
      <c r="I183" s="357"/>
      <c r="J183" s="358"/>
      <c r="K183" s="317"/>
      <c r="L183" s="318"/>
      <c r="M183" s="319"/>
      <c r="N183" s="320"/>
      <c r="O183" s="321"/>
      <c r="P183" s="321"/>
      <c r="Q183" s="321"/>
      <c r="R183" s="321"/>
      <c r="S183" s="321"/>
      <c r="T183" s="321"/>
      <c r="U183" s="321"/>
      <c r="V183" s="322"/>
      <c r="W183" s="359"/>
      <c r="X183" s="360"/>
      <c r="Y183" s="361"/>
      <c r="Z183" s="109"/>
    </row>
    <row r="184" spans="1:27" s="99" customFormat="1" ht="20.100000000000001" customHeight="1">
      <c r="A184" s="94">
        <f>IF(AND($K184="○",ISBLANK($N184)), 1001, 0)</f>
        <v>0</v>
      </c>
      <c r="B184" s="94"/>
      <c r="C184" s="106"/>
      <c r="D184" s="142"/>
      <c r="E184" s="294" t="s">
        <v>80</v>
      </c>
      <c r="F184" s="295"/>
      <c r="G184" s="295"/>
      <c r="H184" s="295"/>
      <c r="I184" s="295"/>
      <c r="J184" s="296"/>
      <c r="K184" s="362"/>
      <c r="L184" s="363"/>
      <c r="M184" s="364"/>
      <c r="N184" s="365"/>
      <c r="O184" s="366"/>
      <c r="P184" s="366"/>
      <c r="Q184" s="366"/>
      <c r="R184" s="366"/>
      <c r="S184" s="366"/>
      <c r="T184" s="366"/>
      <c r="U184" s="366"/>
      <c r="V184" s="367"/>
      <c r="W184" s="368"/>
      <c r="X184" s="369"/>
      <c r="Y184" s="370"/>
      <c r="Z184" s="109"/>
    </row>
    <row r="185" spans="1:27" s="99" customFormat="1" ht="20.100000000000001" customHeight="1">
      <c r="A185" s="94">
        <f>IF(AND($K185="○",ISBLANK($N185)), 1001, 0)</f>
        <v>0</v>
      </c>
      <c r="B185" s="94"/>
      <c r="C185" s="106"/>
      <c r="D185" s="142"/>
      <c r="E185" s="294" t="s">
        <v>81</v>
      </c>
      <c r="F185" s="295"/>
      <c r="G185" s="295"/>
      <c r="H185" s="295"/>
      <c r="I185" s="295"/>
      <c r="J185" s="296"/>
      <c r="K185" s="362"/>
      <c r="L185" s="363"/>
      <c r="M185" s="364"/>
      <c r="N185" s="365"/>
      <c r="O185" s="366"/>
      <c r="P185" s="366"/>
      <c r="Q185" s="366"/>
      <c r="R185" s="366"/>
      <c r="S185" s="366"/>
      <c r="T185" s="366"/>
      <c r="U185" s="366"/>
      <c r="V185" s="367"/>
      <c r="W185" s="371">
        <v>100</v>
      </c>
      <c r="X185" s="372"/>
      <c r="Y185" s="143" t="s">
        <v>129</v>
      </c>
      <c r="Z185" s="109"/>
    </row>
    <row r="186" spans="1:27" s="99" customFormat="1" ht="20.100000000000001" customHeight="1">
      <c r="A186" s="94">
        <f>IF(OR(AND($K186="○",ISBLANK($N186)),AND($K186="○",ISBLANK($W186))),1001, 0)</f>
        <v>0</v>
      </c>
      <c r="B186" s="94"/>
      <c r="C186" s="106"/>
      <c r="D186" s="142"/>
      <c r="E186" s="297" t="s">
        <v>82</v>
      </c>
      <c r="F186" s="298"/>
      <c r="G186" s="298"/>
      <c r="H186" s="298"/>
      <c r="I186" s="298"/>
      <c r="J186" s="299"/>
      <c r="K186" s="373"/>
      <c r="L186" s="374"/>
      <c r="M186" s="375"/>
      <c r="N186" s="365"/>
      <c r="O186" s="366"/>
      <c r="P186" s="366"/>
      <c r="Q186" s="366"/>
      <c r="R186" s="366"/>
      <c r="S186" s="366"/>
      <c r="T186" s="366"/>
      <c r="U186" s="366"/>
      <c r="V186" s="367"/>
      <c r="W186" s="379"/>
      <c r="X186" s="380"/>
      <c r="Y186" s="144" t="s">
        <v>129</v>
      </c>
      <c r="Z186" s="109"/>
    </row>
    <row r="187" spans="1:27" s="99" customFormat="1" ht="20.100000000000001" customHeight="1">
      <c r="A187" s="94"/>
      <c r="B187" s="94"/>
      <c r="C187" s="106"/>
      <c r="D187" s="142"/>
      <c r="E187" s="326"/>
      <c r="F187" s="327"/>
      <c r="G187" s="327"/>
      <c r="H187" s="327"/>
      <c r="I187" s="327"/>
      <c r="J187" s="328"/>
      <c r="K187" s="376"/>
      <c r="L187" s="377"/>
      <c r="M187" s="378"/>
      <c r="N187" s="381"/>
      <c r="O187" s="382"/>
      <c r="P187" s="382"/>
      <c r="Q187" s="382"/>
      <c r="R187" s="382"/>
      <c r="S187" s="382"/>
      <c r="T187" s="382"/>
      <c r="U187" s="382"/>
      <c r="V187" s="383"/>
      <c r="W187" s="300"/>
      <c r="X187" s="301"/>
      <c r="Y187" s="145" t="s">
        <v>129</v>
      </c>
      <c r="Z187" s="109"/>
    </row>
    <row r="188" spans="1:27" s="99" customFormat="1" ht="20.100000000000001" customHeight="1">
      <c r="A188" s="94"/>
      <c r="B188" s="94"/>
      <c r="C188" s="106"/>
      <c r="D188" s="124"/>
      <c r="E188" s="134"/>
      <c r="F188" s="134"/>
      <c r="G188" s="134"/>
      <c r="H188" s="134"/>
      <c r="I188" s="134"/>
      <c r="J188" s="134"/>
      <c r="K188" s="116"/>
      <c r="L188" s="116"/>
      <c r="M188" s="116"/>
      <c r="N188" s="116"/>
      <c r="O188" s="116"/>
      <c r="P188" s="116"/>
      <c r="Q188" s="116"/>
      <c r="R188" s="116"/>
      <c r="S188" s="116"/>
      <c r="T188" s="116"/>
      <c r="U188" s="116"/>
      <c r="V188" s="116"/>
      <c r="W188" s="116"/>
      <c r="X188" s="116"/>
      <c r="Y188" s="116"/>
      <c r="Z188" s="109"/>
      <c r="AA188" s="93"/>
    </row>
    <row r="189" spans="1:27" ht="20.100000000000001" customHeight="1">
      <c r="A189" s="3">
        <f>IF(TRIM($I189)="", 1001, 0)</f>
        <v>1001</v>
      </c>
      <c r="B189" s="3"/>
      <c r="C189" s="19"/>
      <c r="D189" s="16">
        <v>4</v>
      </c>
      <c r="E189" s="72" t="s">
        <v>6</v>
      </c>
      <c r="F189" s="72"/>
      <c r="G189" s="72"/>
      <c r="H189" s="72"/>
      <c r="I189" s="279"/>
      <c r="J189" s="279"/>
      <c r="K189" s="279"/>
      <c r="L189" s="279"/>
      <c r="M189" s="279"/>
      <c r="N189" s="163" t="s">
        <v>7</v>
      </c>
      <c r="O189" s="163"/>
      <c r="P189" s="163"/>
      <c r="Q189" s="74"/>
      <c r="R189" s="163"/>
      <c r="S189" s="163"/>
      <c r="T189" s="163"/>
      <c r="U189" s="163"/>
      <c r="V189" s="163"/>
      <c r="W189" s="163"/>
      <c r="X189" s="163"/>
      <c r="Y189" s="163"/>
      <c r="Z189" s="17"/>
    </row>
    <row r="190" spans="1:27" ht="20.100000000000001" customHeight="1">
      <c r="A190" s="3"/>
      <c r="B190" s="3"/>
      <c r="C190" s="20"/>
      <c r="D190" s="206"/>
      <c r="E190" s="206"/>
      <c r="F190" s="206"/>
      <c r="G190" s="206"/>
      <c r="H190" s="206"/>
      <c r="I190" s="18"/>
      <c r="J190" s="84" t="s">
        <v>188</v>
      </c>
      <c r="K190" s="84"/>
      <c r="L190" s="84"/>
      <c r="M190" s="84"/>
      <c r="N190" s="84"/>
      <c r="O190" s="84"/>
      <c r="P190" s="84"/>
      <c r="Q190" s="85"/>
      <c r="R190" s="84"/>
      <c r="S190" s="84"/>
      <c r="T190" s="84"/>
      <c r="U190" s="84"/>
      <c r="V190" s="84"/>
      <c r="W190" s="84"/>
      <c r="X190" s="84"/>
      <c r="Y190" s="84"/>
      <c r="Z190" s="17"/>
    </row>
    <row r="191" spans="1:27" ht="20.100000000000001" customHeight="1">
      <c r="A191" s="3"/>
      <c r="B191" s="3"/>
      <c r="C191" s="19"/>
      <c r="D191" s="16">
        <v>5</v>
      </c>
      <c r="E191" s="72" t="s">
        <v>117</v>
      </c>
      <c r="F191" s="72"/>
      <c r="G191" s="72"/>
      <c r="H191" s="72"/>
      <c r="I191" s="279"/>
      <c r="J191" s="279"/>
      <c r="K191" s="279"/>
      <c r="L191" s="279"/>
      <c r="M191" s="279"/>
      <c r="N191" s="163" t="s">
        <v>7</v>
      </c>
      <c r="O191" s="222"/>
      <c r="P191" s="223"/>
      <c r="Q191" s="223"/>
      <c r="R191" s="163" t="s">
        <v>128</v>
      </c>
      <c r="S191" s="163"/>
      <c r="T191" s="163"/>
      <c r="U191" s="163"/>
      <c r="V191" s="163"/>
      <c r="W191" s="163"/>
      <c r="X191" s="163"/>
      <c r="Y191" s="163"/>
      <c r="Z191" s="17"/>
    </row>
    <row r="192" spans="1:27" ht="20.100000000000001" customHeight="1">
      <c r="A192" s="3"/>
      <c r="B192" s="3"/>
      <c r="C192" s="20"/>
      <c r="D192" s="206"/>
      <c r="E192" s="206"/>
      <c r="F192" s="206"/>
      <c r="G192" s="206"/>
      <c r="H192" s="206"/>
      <c r="I192" s="22"/>
      <c r="J192" s="84" t="s">
        <v>191</v>
      </c>
      <c r="K192" s="84"/>
      <c r="L192" s="84"/>
      <c r="M192" s="84"/>
      <c r="N192" s="84"/>
      <c r="O192" s="84"/>
      <c r="P192" s="84"/>
      <c r="Q192" s="85"/>
      <c r="R192" s="84"/>
      <c r="S192" s="84"/>
      <c r="T192" s="84"/>
      <c r="U192" s="84"/>
      <c r="V192" s="84"/>
      <c r="W192" s="84"/>
      <c r="X192" s="84"/>
      <c r="Y192" s="84"/>
      <c r="Z192" s="17"/>
    </row>
    <row r="193" spans="1:27" ht="20.100000000000001" customHeight="1">
      <c r="A193" s="3"/>
      <c r="B193" s="3"/>
      <c r="C193" s="19"/>
      <c r="D193" s="16">
        <v>6</v>
      </c>
      <c r="E193" s="99" t="s">
        <v>118</v>
      </c>
      <c r="F193" s="72"/>
      <c r="G193" s="72"/>
      <c r="H193" s="72"/>
      <c r="I193" s="352"/>
      <c r="J193" s="347"/>
      <c r="K193" s="347"/>
      <c r="L193" s="347"/>
      <c r="M193" s="347"/>
      <c r="N193" s="163"/>
      <c r="O193" s="163"/>
      <c r="P193" s="163"/>
      <c r="Q193" s="163"/>
      <c r="R193" s="163"/>
      <c r="S193" s="163"/>
      <c r="T193" s="163"/>
      <c r="U193" s="163"/>
      <c r="V193" s="163"/>
      <c r="W193" s="163"/>
      <c r="X193" s="163"/>
      <c r="Y193" s="163"/>
      <c r="Z193" s="17"/>
    </row>
    <row r="194" spans="1:27" ht="20.100000000000001" customHeight="1">
      <c r="A194" s="3"/>
      <c r="B194" s="3"/>
      <c r="C194" s="20"/>
      <c r="D194" s="206"/>
      <c r="E194" s="206"/>
      <c r="F194" s="206"/>
      <c r="G194" s="206"/>
      <c r="H194" s="206"/>
      <c r="I194" s="18"/>
      <c r="J194" s="205" t="str">
        <f>日付例&amp;"　年月日を入力してください。個人の場合は入力不要です。"</f>
        <v>例)2022/4/1、R4/4/1　年月日を入力してください。個人の場合は入力不要です。</v>
      </c>
      <c r="K194" s="207"/>
      <c r="L194" s="207"/>
      <c r="M194" s="207"/>
      <c r="N194" s="207"/>
      <c r="O194" s="207"/>
      <c r="P194" s="207"/>
      <c r="Q194" s="208"/>
      <c r="R194" s="207"/>
      <c r="S194" s="207"/>
      <c r="T194" s="207"/>
      <c r="U194" s="207"/>
      <c r="V194" s="207"/>
      <c r="W194" s="207"/>
      <c r="X194" s="207"/>
      <c r="Y194" s="207"/>
      <c r="Z194" s="17"/>
    </row>
    <row r="195" spans="1:27" s="99" customFormat="1" ht="20.100000000000001" customHeight="1">
      <c r="A195" s="94"/>
      <c r="B195" s="94"/>
      <c r="C195" s="106"/>
      <c r="D195" s="124">
        <v>7</v>
      </c>
      <c r="E195" s="99" t="s">
        <v>202</v>
      </c>
      <c r="I195" s="135"/>
      <c r="J195" s="135"/>
      <c r="K195" s="135"/>
      <c r="L195" s="135"/>
      <c r="M195" s="108"/>
      <c r="N195" s="108"/>
      <c r="O195" s="108"/>
      <c r="P195" s="108"/>
      <c r="Q195" s="108"/>
      <c r="R195" s="108"/>
      <c r="S195" s="108"/>
      <c r="T195" s="108"/>
      <c r="U195" s="108"/>
      <c r="V195" s="108"/>
      <c r="W195" s="108"/>
      <c r="X195" s="119"/>
      <c r="Z195" s="120"/>
      <c r="AA195" s="93"/>
    </row>
    <row r="196" spans="1:27" s="99" customFormat="1" ht="20.100000000000001" customHeight="1">
      <c r="A196" s="94">
        <f>IF(TRIM($I196)="", 1001, 0)</f>
        <v>1001</v>
      </c>
      <c r="B196" s="94"/>
      <c r="C196" s="106"/>
      <c r="E196" s="344" t="s">
        <v>175</v>
      </c>
      <c r="F196" s="345"/>
      <c r="G196" s="345"/>
      <c r="H196" s="346"/>
      <c r="I196" s="323"/>
      <c r="J196" s="324"/>
      <c r="K196" s="324"/>
      <c r="L196" s="324"/>
      <c r="M196" s="325"/>
      <c r="X196" s="125"/>
      <c r="Y196" s="108"/>
      <c r="Z196" s="120"/>
      <c r="AA196" s="93"/>
    </row>
    <row r="197" spans="1:27" s="99" customFormat="1" ht="20.100000000000001" customHeight="1">
      <c r="A197" s="94">
        <f>IF(TRIM($I197)="", 1001, 0)</f>
        <v>1001</v>
      </c>
      <c r="B197" s="94"/>
      <c r="C197" s="106"/>
      <c r="D197" s="124"/>
      <c r="E197" s="282" t="s">
        <v>176</v>
      </c>
      <c r="F197" s="283"/>
      <c r="G197" s="283"/>
      <c r="H197" s="284"/>
      <c r="I197" s="338"/>
      <c r="J197" s="339"/>
      <c r="K197" s="339"/>
      <c r="L197" s="339"/>
      <c r="M197" s="340"/>
      <c r="X197" s="125"/>
      <c r="Y197" s="108"/>
      <c r="Z197" s="120"/>
      <c r="AA197" s="93"/>
    </row>
    <row r="198" spans="1:27" s="99" customFormat="1" ht="20.100000000000001" customHeight="1">
      <c r="A198" s="94">
        <f>IF(TRIM($I198)="", 1001, 0)</f>
        <v>1001</v>
      </c>
      <c r="B198" s="94"/>
      <c r="C198" s="106"/>
      <c r="D198" s="124"/>
      <c r="E198" s="341" t="s">
        <v>177</v>
      </c>
      <c r="F198" s="342"/>
      <c r="G198" s="342"/>
      <c r="H198" s="343"/>
      <c r="I198" s="338"/>
      <c r="J198" s="339"/>
      <c r="K198" s="339"/>
      <c r="L198" s="339"/>
      <c r="M198" s="340"/>
      <c r="X198" s="125"/>
      <c r="Y198" s="108"/>
      <c r="Z198" s="120"/>
      <c r="AA198" s="93"/>
    </row>
    <row r="199" spans="1:27" s="99" customFormat="1" ht="20.100000000000001" customHeight="1">
      <c r="A199" s="94"/>
      <c r="B199" s="94"/>
      <c r="C199" s="106"/>
      <c r="D199" s="124"/>
      <c r="E199" s="282" t="s">
        <v>178</v>
      </c>
      <c r="F199" s="283"/>
      <c r="G199" s="283"/>
      <c r="H199" s="284"/>
      <c r="I199" s="285">
        <f>I196+I197+I198</f>
        <v>0</v>
      </c>
      <c r="J199" s="286"/>
      <c r="K199" s="286"/>
      <c r="L199" s="286"/>
      <c r="M199" s="287"/>
      <c r="X199" s="125"/>
      <c r="Y199" s="108"/>
      <c r="Z199" s="120"/>
      <c r="AA199" s="93"/>
    </row>
    <row r="200" spans="1:27" s="99" customFormat="1" ht="20.100000000000001" customHeight="1">
      <c r="A200" s="94">
        <f>IF(TRIM($I200)="", 1001, 0)</f>
        <v>1001</v>
      </c>
      <c r="B200" s="94"/>
      <c r="C200" s="106"/>
      <c r="D200" s="124"/>
      <c r="E200" s="288" t="s">
        <v>179</v>
      </c>
      <c r="F200" s="289"/>
      <c r="G200" s="289"/>
      <c r="H200" s="290"/>
      <c r="I200" s="291"/>
      <c r="J200" s="292"/>
      <c r="K200" s="292"/>
      <c r="L200" s="292"/>
      <c r="M200" s="293"/>
      <c r="X200" s="125"/>
      <c r="Y200" s="108"/>
      <c r="Z200" s="120"/>
      <c r="AA200" s="93"/>
    </row>
    <row r="201" spans="1:27" s="99" customFormat="1" ht="20.100000000000001" customHeight="1">
      <c r="A201" s="94"/>
      <c r="B201" s="94"/>
      <c r="C201" s="106"/>
      <c r="D201" s="124"/>
      <c r="E201" s="136"/>
      <c r="F201" s="137"/>
      <c r="G201" s="138"/>
      <c r="H201" s="138"/>
      <c r="I201" s="139"/>
      <c r="J201" s="138"/>
      <c r="K201" s="138"/>
      <c r="X201" s="125"/>
      <c r="Y201" s="108"/>
      <c r="Z201" s="120"/>
      <c r="AA201" s="93"/>
    </row>
    <row r="202" spans="1:27" ht="20.100000000000001" customHeight="1">
      <c r="A202" s="3"/>
      <c r="B202" s="3"/>
      <c r="C202" s="19"/>
      <c r="D202" s="16">
        <v>8</v>
      </c>
      <c r="E202" s="72" t="s">
        <v>83</v>
      </c>
      <c r="F202" s="72"/>
      <c r="G202" s="72"/>
      <c r="H202" s="72"/>
      <c r="I202" s="280"/>
      <c r="J202" s="347"/>
      <c r="K202" s="347"/>
      <c r="L202" s="347"/>
      <c r="M202" s="347"/>
      <c r="N202" s="163"/>
      <c r="O202" s="163"/>
      <c r="P202" s="163"/>
      <c r="Q202" s="74"/>
      <c r="R202" s="163"/>
      <c r="S202" s="163"/>
      <c r="T202" s="163"/>
      <c r="U202" s="163"/>
      <c r="V202" s="163"/>
      <c r="W202" s="163"/>
      <c r="X202" s="163"/>
      <c r="Y202" s="163"/>
      <c r="Z202" s="17"/>
    </row>
    <row r="203" spans="1:27" ht="60" customHeight="1">
      <c r="A203" s="3"/>
      <c r="B203" s="3"/>
      <c r="C203" s="20"/>
      <c r="D203" s="206"/>
      <c r="E203" s="206"/>
      <c r="F203" s="206"/>
      <c r="G203" s="206"/>
      <c r="H203" s="206"/>
      <c r="I203" s="18"/>
      <c r="J203" s="385" t="s">
        <v>195</v>
      </c>
      <c r="K203" s="385"/>
      <c r="L203" s="385"/>
      <c r="M203" s="385"/>
      <c r="N203" s="385"/>
      <c r="O203" s="385"/>
      <c r="P203" s="385"/>
      <c r="Q203" s="385"/>
      <c r="R203" s="385"/>
      <c r="S203" s="385"/>
      <c r="T203" s="385"/>
      <c r="U203" s="385"/>
      <c r="V203" s="385"/>
      <c r="W203" s="385"/>
      <c r="X203" s="385"/>
      <c r="Y203" s="385"/>
      <c r="Z203" s="17"/>
    </row>
    <row r="204" spans="1:27" ht="20.100000000000001" customHeight="1">
      <c r="A204" s="3"/>
      <c r="B204" s="54"/>
      <c r="C204" s="23"/>
      <c r="D204" s="41"/>
      <c r="E204" s="73"/>
      <c r="F204" s="73"/>
      <c r="G204" s="73"/>
      <c r="H204" s="73"/>
      <c r="I204" s="41"/>
      <c r="J204" s="26"/>
      <c r="K204" s="26"/>
      <c r="L204" s="30"/>
      <c r="M204" s="30"/>
      <c r="N204" s="42"/>
      <c r="O204" s="24"/>
      <c r="P204" s="38"/>
      <c r="Q204" s="38"/>
      <c r="R204" s="38"/>
      <c r="S204" s="42"/>
      <c r="T204" s="42"/>
      <c r="U204" s="42"/>
      <c r="V204" s="42"/>
      <c r="W204" s="42"/>
      <c r="X204" s="42"/>
      <c r="Y204" s="24"/>
      <c r="Z204" s="27"/>
    </row>
    <row r="205" spans="1:27" ht="20.100000000000001" customHeight="1">
      <c r="A205" s="3"/>
      <c r="B205" s="3"/>
      <c r="C205" s="206"/>
      <c r="D205" s="206"/>
      <c r="E205" s="206"/>
      <c r="F205" s="206"/>
      <c r="G205" s="206"/>
      <c r="H205" s="206"/>
      <c r="I205" s="206"/>
      <c r="J205" s="28"/>
      <c r="K205" s="28"/>
      <c r="L205" s="31"/>
      <c r="M205" s="53"/>
      <c r="N205" s="43"/>
      <c r="O205" s="53"/>
      <c r="P205" s="39"/>
      <c r="Q205" s="39"/>
      <c r="R205" s="39"/>
      <c r="S205" s="43"/>
      <c r="T205" s="43"/>
      <c r="U205" s="43"/>
      <c r="V205" s="43"/>
      <c r="W205" s="43"/>
      <c r="X205" s="43"/>
      <c r="Y205" s="53"/>
      <c r="Z205" s="206"/>
    </row>
    <row r="206" spans="1:27" ht="20.100000000000001" customHeight="1">
      <c r="A206" s="3"/>
      <c r="B206" s="3"/>
      <c r="C206" s="206"/>
      <c r="D206" s="206"/>
      <c r="E206" s="206"/>
      <c r="F206" s="206"/>
      <c r="G206" s="206"/>
      <c r="H206" s="206"/>
      <c r="I206" s="206"/>
      <c r="J206" s="28"/>
      <c r="K206" s="28"/>
      <c r="L206" s="46"/>
      <c r="M206" s="206"/>
      <c r="N206" s="47"/>
      <c r="O206" s="206"/>
      <c r="P206" s="40"/>
      <c r="Q206" s="40"/>
      <c r="R206" s="40"/>
      <c r="S206" s="47"/>
      <c r="T206" s="47"/>
      <c r="U206" s="47"/>
      <c r="V206" s="47"/>
      <c r="W206" s="47"/>
      <c r="X206" s="47"/>
      <c r="Y206" s="47"/>
      <c r="Z206" s="206"/>
      <c r="AA206" s="58"/>
    </row>
    <row r="207" spans="1:27" ht="20.100000000000001" customHeight="1">
      <c r="A207" s="3"/>
      <c r="B207" s="3"/>
      <c r="C207" s="276" t="s">
        <v>16</v>
      </c>
      <c r="D207" s="277"/>
      <c r="E207" s="277"/>
      <c r="F207" s="277"/>
      <c r="G207" s="277"/>
      <c r="H207" s="278"/>
      <c r="I207" s="60"/>
      <c r="J207" s="1"/>
      <c r="K207" s="1"/>
      <c r="L207" s="7"/>
      <c r="N207" s="8"/>
      <c r="P207" s="9"/>
      <c r="Q207" s="9"/>
      <c r="R207" s="9"/>
      <c r="S207" s="8"/>
      <c r="T207" s="8"/>
      <c r="U207" s="8"/>
      <c r="V207" s="8"/>
      <c r="W207" s="8"/>
      <c r="X207" s="8"/>
      <c r="Y207" s="8"/>
      <c r="AA207" s="57"/>
    </row>
    <row r="208" spans="1:27" ht="20.100000000000001" customHeight="1">
      <c r="A208" s="3"/>
      <c r="B208" s="3"/>
      <c r="C208" s="12"/>
      <c r="D208" s="63"/>
      <c r="E208" s="63"/>
      <c r="F208" s="63"/>
      <c r="G208" s="63"/>
      <c r="H208" s="63"/>
      <c r="I208" s="63"/>
      <c r="J208" s="14"/>
      <c r="K208" s="14"/>
      <c r="L208" s="44"/>
      <c r="M208" s="44"/>
      <c r="N208" s="36"/>
      <c r="O208" s="36"/>
      <c r="P208" s="48"/>
      <c r="Q208" s="48"/>
      <c r="R208" s="48"/>
      <c r="S208" s="36"/>
      <c r="T208" s="36"/>
      <c r="U208" s="36"/>
      <c r="V208" s="36"/>
      <c r="W208" s="36"/>
      <c r="X208" s="36"/>
      <c r="Y208" s="36"/>
      <c r="Z208" s="15"/>
      <c r="AA208" s="57"/>
    </row>
    <row r="209" spans="1:27" ht="15.75" hidden="1" customHeight="1">
      <c r="A209" s="3"/>
      <c r="B209" s="3"/>
      <c r="C209" s="12"/>
      <c r="D209" s="63"/>
      <c r="E209" s="63"/>
      <c r="F209" s="63"/>
      <c r="G209" s="63"/>
      <c r="H209" s="63"/>
      <c r="I209" s="63"/>
      <c r="J209" s="50"/>
      <c r="K209" s="50"/>
      <c r="L209" s="46"/>
      <c r="M209" s="46"/>
      <c r="N209" s="47"/>
      <c r="O209" s="47"/>
      <c r="P209" s="40"/>
      <c r="Q209" s="40"/>
      <c r="R209" s="40"/>
      <c r="S209" s="47"/>
      <c r="T209" s="47"/>
      <c r="U209" s="47"/>
      <c r="V209" s="47"/>
      <c r="W209" s="47"/>
      <c r="X209" s="47"/>
      <c r="Y209" s="47"/>
      <c r="Z209" s="17"/>
      <c r="AA209" s="57"/>
    </row>
    <row r="210" spans="1:27" ht="20.100000000000001" customHeight="1">
      <c r="A210" s="3">
        <f>IF(OR(OR(NOT(ISNUMBER(VALUE(P210))), TRIM(P210)="", LEN(P210)&lt;&gt;6),ISBLANK($I210)), 1001, 0)</f>
        <v>1001</v>
      </c>
      <c r="B210" s="3"/>
      <c r="C210" s="19"/>
      <c r="D210" s="16">
        <v>1</v>
      </c>
      <c r="E210" s="72" t="s">
        <v>119</v>
      </c>
      <c r="F210" s="72"/>
      <c r="G210" s="72"/>
      <c r="H210" s="72"/>
      <c r="I210" s="221"/>
      <c r="J210" s="221"/>
      <c r="K210" s="221"/>
      <c r="L210" s="221"/>
      <c r="M210" s="221"/>
      <c r="N210" s="140" t="s">
        <v>66</v>
      </c>
      <c r="O210" s="141" t="s">
        <v>64</v>
      </c>
      <c r="P210" s="204"/>
      <c r="Q210" s="108" t="s">
        <v>65</v>
      </c>
      <c r="T210" s="108"/>
      <c r="Y210" s="108"/>
      <c r="Z210" s="17"/>
    </row>
    <row r="211" spans="1:27" ht="30" customHeight="1">
      <c r="A211" s="3"/>
      <c r="B211" s="3"/>
      <c r="C211" s="20"/>
      <c r="D211" s="206"/>
      <c r="E211" s="206"/>
      <c r="F211" s="206"/>
      <c r="G211" s="206"/>
      <c r="H211" s="206"/>
      <c r="I211" s="104"/>
      <c r="J211" s="349" t="s">
        <v>122</v>
      </c>
      <c r="K211" s="350"/>
      <c r="L211" s="350"/>
      <c r="M211" s="350"/>
      <c r="N211" s="350"/>
      <c r="O211" s="350"/>
      <c r="P211" s="350"/>
      <c r="Q211" s="350"/>
      <c r="R211" s="350"/>
      <c r="S211" s="350"/>
      <c r="T211" s="350"/>
      <c r="U211" s="350"/>
      <c r="V211" s="350"/>
      <c r="W211" s="350"/>
      <c r="X211" s="350"/>
      <c r="Y211" s="350"/>
      <c r="Z211" s="17"/>
    </row>
    <row r="212" spans="1:27" ht="20.100000000000001" customHeight="1">
      <c r="A212" s="3">
        <f>IF(TRIM($I212)="", 1001, 0)</f>
        <v>1001</v>
      </c>
      <c r="B212" s="3"/>
      <c r="C212" s="19"/>
      <c r="D212" s="16">
        <v>2</v>
      </c>
      <c r="E212" s="72" t="s">
        <v>84</v>
      </c>
      <c r="F212" s="72"/>
      <c r="G212" s="72"/>
      <c r="H212" s="72"/>
      <c r="I212" s="351"/>
      <c r="J212" s="221"/>
      <c r="K212" s="221"/>
      <c r="L212" s="221"/>
      <c r="M212" s="221"/>
      <c r="N212" s="141"/>
      <c r="O212" s="108"/>
      <c r="P212" s="108"/>
      <c r="Q212" s="108"/>
      <c r="R212" s="108"/>
      <c r="S212" s="108"/>
      <c r="T212" s="108"/>
      <c r="U212" s="108"/>
      <c r="V212" s="108"/>
      <c r="W212" s="108"/>
      <c r="X212" s="108"/>
      <c r="Y212" s="108"/>
      <c r="Z212" s="17"/>
    </row>
    <row r="213" spans="1:27" ht="20.100000000000001" customHeight="1">
      <c r="A213" s="3"/>
      <c r="B213" s="3"/>
      <c r="C213" s="20"/>
      <c r="D213" s="206"/>
      <c r="E213" s="206"/>
      <c r="F213" s="206"/>
      <c r="G213" s="206"/>
      <c r="H213" s="206"/>
      <c r="I213" s="104"/>
      <c r="J213" s="205" t="str">
        <f>日付例&amp;"　年月日を入力してください。"</f>
        <v>例)2022/4/1、R4/4/1　年月日を入力してください。</v>
      </c>
      <c r="K213" s="205"/>
      <c r="L213" s="205"/>
      <c r="M213" s="205"/>
      <c r="N213" s="205"/>
      <c r="O213" s="205"/>
      <c r="P213" s="205"/>
      <c r="Q213" s="205"/>
      <c r="R213" s="205"/>
      <c r="S213" s="205"/>
      <c r="T213" s="205"/>
      <c r="U213" s="205"/>
      <c r="V213" s="205"/>
      <c r="W213" s="205"/>
      <c r="X213" s="205"/>
      <c r="Y213" s="205"/>
      <c r="Z213" s="17"/>
    </row>
    <row r="214" spans="1:27" ht="20.100000000000001" customHeight="1">
      <c r="A214" s="3">
        <f>IF(TRIM($I214)="", 1001, 0)</f>
        <v>1001</v>
      </c>
      <c r="B214" s="3"/>
      <c r="C214" s="19"/>
      <c r="D214" s="16">
        <v>3</v>
      </c>
      <c r="E214" s="72" t="s">
        <v>205</v>
      </c>
      <c r="F214" s="72"/>
      <c r="G214" s="72"/>
      <c r="H214" s="72"/>
      <c r="I214" s="351"/>
      <c r="J214" s="221"/>
      <c r="K214" s="221"/>
      <c r="L214" s="221"/>
      <c r="M214" s="221"/>
      <c r="N214" s="141"/>
      <c r="O214" s="108"/>
      <c r="P214" s="108"/>
      <c r="Q214" s="108"/>
      <c r="R214" s="108"/>
      <c r="S214" s="108"/>
      <c r="T214" s="108"/>
      <c r="U214" s="108"/>
      <c r="V214" s="108"/>
      <c r="W214" s="108"/>
      <c r="X214" s="108"/>
      <c r="Y214" s="108"/>
      <c r="Z214" s="17"/>
    </row>
    <row r="215" spans="1:27" ht="20.100000000000001" customHeight="1">
      <c r="A215" s="3"/>
      <c r="B215" s="3"/>
      <c r="C215" s="20"/>
      <c r="D215" s="206"/>
      <c r="E215" s="206"/>
      <c r="F215" s="206"/>
      <c r="G215" s="206"/>
      <c r="H215" s="206"/>
      <c r="I215" s="104"/>
      <c r="J215" s="205" t="str">
        <f>日付例&amp;"　年月日を入力してください。"</f>
        <v>例)2022/4/1、R4/4/1　年月日を入力してください。</v>
      </c>
      <c r="K215" s="205"/>
      <c r="L215" s="205"/>
      <c r="M215" s="205"/>
      <c r="N215" s="205"/>
      <c r="O215" s="205"/>
      <c r="P215" s="205"/>
      <c r="Q215" s="205"/>
      <c r="R215" s="205"/>
      <c r="S215" s="205"/>
      <c r="T215" s="205"/>
      <c r="U215" s="205"/>
      <c r="V215" s="205"/>
      <c r="W215" s="205"/>
      <c r="X215" s="205"/>
      <c r="Y215" s="205"/>
      <c r="Z215" s="17"/>
    </row>
    <row r="216" spans="1:27" ht="20.100000000000001" customHeight="1">
      <c r="A216" s="3">
        <f>IF(TRIM($I216)="", 1001, 0)</f>
        <v>1001</v>
      </c>
      <c r="B216" s="3"/>
      <c r="C216" s="19"/>
      <c r="D216" s="16">
        <v>4</v>
      </c>
      <c r="E216" s="72" t="s">
        <v>206</v>
      </c>
      <c r="F216" s="72"/>
      <c r="G216" s="72"/>
      <c r="H216" s="72"/>
      <c r="I216" s="351"/>
      <c r="J216" s="221"/>
      <c r="K216" s="221"/>
      <c r="L216" s="221"/>
      <c r="M216" s="221"/>
      <c r="N216" s="141"/>
      <c r="O216" s="108"/>
      <c r="P216" s="108"/>
      <c r="Q216" s="108"/>
      <c r="R216" s="108"/>
      <c r="S216" s="108"/>
      <c r="T216" s="108"/>
      <c r="U216" s="108"/>
      <c r="V216" s="108"/>
      <c r="W216" s="108"/>
      <c r="X216" s="108"/>
      <c r="Y216" s="108"/>
      <c r="Z216" s="17"/>
    </row>
    <row r="217" spans="1:27" ht="20.100000000000001" customHeight="1">
      <c r="A217" s="3"/>
      <c r="B217" s="3"/>
      <c r="C217" s="20"/>
      <c r="D217" s="206"/>
      <c r="E217" s="206"/>
      <c r="F217" s="206"/>
      <c r="G217" s="206"/>
      <c r="H217" s="206"/>
      <c r="I217" s="104"/>
      <c r="J217" s="205" t="str">
        <f>日付例&amp;"　年月日を入力してください。"</f>
        <v>例)2022/4/1、R4/4/1　年月日を入力してください。</v>
      </c>
      <c r="K217" s="205"/>
      <c r="L217" s="205"/>
      <c r="M217" s="205"/>
      <c r="N217" s="205"/>
      <c r="O217" s="205"/>
      <c r="P217" s="205"/>
      <c r="Q217" s="205"/>
      <c r="R217" s="205"/>
      <c r="S217" s="205"/>
      <c r="T217" s="205"/>
      <c r="U217" s="205"/>
      <c r="V217" s="205"/>
      <c r="W217" s="205"/>
      <c r="X217" s="205"/>
      <c r="Y217" s="205"/>
      <c r="Z217" s="17"/>
    </row>
    <row r="218" spans="1:27" s="99" customFormat="1" ht="20.100000000000001" customHeight="1">
      <c r="A218" s="94"/>
      <c r="B218" s="94"/>
      <c r="C218" s="123"/>
      <c r="D218" s="124">
        <v>5</v>
      </c>
      <c r="E218" s="384" t="s">
        <v>207</v>
      </c>
      <c r="F218" s="384"/>
      <c r="G218" s="384"/>
      <c r="H218" s="384"/>
      <c r="I218" s="221"/>
      <c r="J218" s="269"/>
      <c r="K218" s="269"/>
      <c r="L218" s="269"/>
      <c r="M218" s="269"/>
      <c r="N218" s="164"/>
      <c r="O218" s="164"/>
      <c r="P218" s="165"/>
      <c r="Q218" s="165"/>
      <c r="R218" s="165"/>
      <c r="S218" s="164"/>
      <c r="T218" s="164"/>
      <c r="U218" s="164"/>
      <c r="V218" s="164"/>
      <c r="W218" s="164"/>
      <c r="X218" s="164"/>
      <c r="Y218" s="164"/>
      <c r="Z218" s="109"/>
      <c r="AA218" s="166"/>
    </row>
    <row r="219" spans="1:27" s="99" customFormat="1" ht="20.100000000000001" customHeight="1">
      <c r="A219" s="94"/>
      <c r="B219" s="94"/>
      <c r="C219" s="123"/>
      <c r="D219" s="167"/>
      <c r="E219" s="167"/>
      <c r="F219" s="167"/>
      <c r="G219" s="167"/>
      <c r="H219" s="167"/>
      <c r="I219" s="167"/>
      <c r="J219" s="168" t="s">
        <v>208</v>
      </c>
      <c r="K219" s="108"/>
      <c r="L219" s="169"/>
      <c r="M219" s="169"/>
      <c r="N219" s="164"/>
      <c r="O219" s="164"/>
      <c r="P219" s="165"/>
      <c r="Q219" s="165"/>
      <c r="R219" s="165"/>
      <c r="S219" s="164"/>
      <c r="T219" s="164"/>
      <c r="U219" s="164"/>
      <c r="V219" s="164"/>
      <c r="W219" s="164"/>
      <c r="X219" s="164"/>
      <c r="Y219" s="164"/>
      <c r="Z219" s="109"/>
      <c r="AA219" s="166"/>
    </row>
    <row r="220" spans="1:27" ht="20.100000000000001" customHeight="1">
      <c r="A220" s="3"/>
      <c r="B220" s="3"/>
      <c r="C220" s="20"/>
      <c r="D220" s="16">
        <v>6</v>
      </c>
      <c r="E220" s="72" t="s">
        <v>162</v>
      </c>
      <c r="F220" s="72"/>
      <c r="G220" s="206"/>
      <c r="H220" s="206"/>
      <c r="I220" s="104"/>
      <c r="J220" s="205"/>
      <c r="K220" s="205"/>
      <c r="L220" s="205"/>
      <c r="M220" s="205"/>
      <c r="N220" s="205"/>
      <c r="O220" s="205"/>
      <c r="P220" s="205"/>
      <c r="Q220" s="205"/>
      <c r="R220" s="205"/>
      <c r="S220" s="205"/>
      <c r="T220" s="205"/>
      <c r="U220" s="205"/>
      <c r="V220" s="205"/>
      <c r="W220" s="205"/>
      <c r="X220" s="205"/>
      <c r="Y220" s="205"/>
      <c r="Z220" s="17"/>
    </row>
    <row r="221" spans="1:27" ht="30" customHeight="1">
      <c r="A221" s="3"/>
      <c r="B221" s="3"/>
      <c r="C221" s="12"/>
      <c r="E221" s="270" t="s">
        <v>262</v>
      </c>
      <c r="F221" s="270"/>
      <c r="G221" s="270"/>
      <c r="H221" s="270"/>
      <c r="I221" s="270"/>
      <c r="J221" s="270"/>
      <c r="K221" s="270"/>
      <c r="L221" s="270"/>
      <c r="M221" s="270"/>
      <c r="N221" s="270"/>
      <c r="O221" s="270"/>
      <c r="P221" s="270"/>
      <c r="Q221" s="270"/>
      <c r="R221" s="270"/>
      <c r="S221" s="270"/>
      <c r="T221" s="270"/>
      <c r="U221" s="270"/>
      <c r="V221" s="270"/>
      <c r="W221" s="270"/>
      <c r="X221" s="270"/>
      <c r="Y221" s="270"/>
      <c r="Z221" s="17"/>
      <c r="AA221" s="57"/>
    </row>
    <row r="222" spans="1:27" ht="24.75" customHeight="1">
      <c r="A222" s="3">
        <f>IF(COUNTIF(L224:L253,"○")&lt;1, 1001, 0)</f>
        <v>1001</v>
      </c>
      <c r="B222" s="87"/>
      <c r="C222" s="19"/>
      <c r="E222" s="253" t="s">
        <v>194</v>
      </c>
      <c r="F222" s="254"/>
      <c r="G222" s="254"/>
      <c r="H222" s="254"/>
      <c r="I222" s="254"/>
      <c r="J222" s="254"/>
      <c r="K222" s="255"/>
      <c r="L222" s="249" t="s">
        <v>213</v>
      </c>
      <c r="M222" s="250"/>
      <c r="N222" s="245" t="s">
        <v>212</v>
      </c>
      <c r="O222" s="246"/>
      <c r="P222" s="243" t="s">
        <v>209</v>
      </c>
      <c r="Q222" s="271" t="s">
        <v>210</v>
      </c>
      <c r="R222" s="272"/>
      <c r="S222" s="272"/>
      <c r="T222" s="273"/>
      <c r="U222" s="386" t="s">
        <v>211</v>
      </c>
      <c r="V222" s="387"/>
      <c r="W222" s="387"/>
      <c r="X222" s="387"/>
      <c r="Y222" s="388"/>
      <c r="Z222" s="17"/>
      <c r="AA222" s="58"/>
    </row>
    <row r="223" spans="1:27" ht="30" customHeight="1">
      <c r="A223" s="3"/>
      <c r="B223" s="87"/>
      <c r="C223" s="19"/>
      <c r="E223" s="256"/>
      <c r="F223" s="257"/>
      <c r="G223" s="257"/>
      <c r="H223" s="257"/>
      <c r="I223" s="257"/>
      <c r="J223" s="257"/>
      <c r="K223" s="258"/>
      <c r="L223" s="251"/>
      <c r="M223" s="252"/>
      <c r="N223" s="247"/>
      <c r="O223" s="248"/>
      <c r="P223" s="244"/>
      <c r="Q223" s="215" t="s">
        <v>254</v>
      </c>
      <c r="R223" s="216"/>
      <c r="S223" s="152" t="s">
        <v>255</v>
      </c>
      <c r="T223" s="152" t="s">
        <v>256</v>
      </c>
      <c r="U223" s="160" t="s">
        <v>257</v>
      </c>
      <c r="V223" s="160" t="s">
        <v>258</v>
      </c>
      <c r="W223" s="160" t="s">
        <v>259</v>
      </c>
      <c r="X223" s="161" t="s">
        <v>260</v>
      </c>
      <c r="Y223" s="162" t="s">
        <v>261</v>
      </c>
      <c r="Z223" s="17"/>
      <c r="AA223" s="58"/>
    </row>
    <row r="224" spans="1:27" ht="20.100000000000001" customHeight="1">
      <c r="A224" s="3">
        <f>IF(OR(AND($L224="○", AND(N224&lt;&gt;"一般", N224&lt;&gt;"特定")),AND($L224="○", TRIM($P224)=""),AND($L224="○", TRIM($Q224)=""),AND($L224="○", TRIM($S224)=""),AND($L224="○", TRIM($T224)=""),AND($L224="○", TRIM($U224)=""),AND($L224="○", TRIM($V224)=""),AND($L224="○", TRIM($W224)=""),AND($L224="○", TRIM($X224)=""),AND($L224="○", TRIM($Y224)="")),1001,0)</f>
        <v>0</v>
      </c>
      <c r="B224" s="3"/>
      <c r="C224" s="19"/>
      <c r="E224" s="170" t="s">
        <v>85</v>
      </c>
      <c r="F224" s="171" t="s">
        <v>131</v>
      </c>
      <c r="G224" s="172"/>
      <c r="H224" s="172"/>
      <c r="I224" s="172"/>
      <c r="J224" s="172"/>
      <c r="K224" s="173"/>
      <c r="L224" s="354"/>
      <c r="M224" s="355"/>
      <c r="N224" s="263"/>
      <c r="O224" s="264"/>
      <c r="P224" s="195"/>
      <c r="Q224" s="274"/>
      <c r="R224" s="275"/>
      <c r="S224" s="153"/>
      <c r="T224" s="153"/>
      <c r="U224" s="153"/>
      <c r="V224" s="153"/>
      <c r="W224" s="153"/>
      <c r="X224" s="153"/>
      <c r="Y224" s="196"/>
      <c r="Z224" s="17"/>
      <c r="AA224" s="58"/>
    </row>
    <row r="225" spans="1:27" ht="20.100000000000001" customHeight="1">
      <c r="A225" s="3">
        <f>IF(OR(AND($L225="○", AND(N225&lt;&gt;"一般", N225&lt;&gt;"特定")),AND($L225="○", TRIM($P225)=""),AND($L225="○", TRIM($Q225)=""),AND($L225="○", TRIM($S225)=""),AND($L225="○", TRIM($T225)=""),AND($L225="○", TRIM($U225)=""),AND($L225="○", TRIM($V225)=""),AND($L225="○", TRIM($W225)=""),AND($L225="○", TRIM($X225)=""),AND($L225="○", TRIM($Y225)="")),1001,0)</f>
        <v>0</v>
      </c>
      <c r="B225" s="3"/>
      <c r="C225" s="19"/>
      <c r="E225" s="174" t="s">
        <v>86</v>
      </c>
      <c r="F225" s="175" t="s">
        <v>132</v>
      </c>
      <c r="G225" s="176"/>
      <c r="H225" s="176"/>
      <c r="I225" s="176"/>
      <c r="J225" s="176"/>
      <c r="K225" s="177"/>
      <c r="L225" s="261"/>
      <c r="M225" s="262"/>
      <c r="N225" s="217"/>
      <c r="O225" s="218"/>
      <c r="P225" s="197"/>
      <c r="Q225" s="265"/>
      <c r="R225" s="266"/>
      <c r="S225" s="154"/>
      <c r="T225" s="154"/>
      <c r="U225" s="154"/>
      <c r="V225" s="154"/>
      <c r="W225" s="154"/>
      <c r="X225" s="154"/>
      <c r="Y225" s="198"/>
      <c r="Z225" s="29"/>
      <c r="AA225" s="58"/>
    </row>
    <row r="226" spans="1:27" ht="20.100000000000001" customHeight="1">
      <c r="A226" s="3">
        <f>IF(OR(AND($L226="○", AND(N226&lt;&gt;"一般", N226&lt;&gt;"特定")),AND($L226="○", TRIM($P226)=""),AND($L226="○", TRIM($Q226)=""),AND($L226="○", TRIM($S226)=""),AND($L226="○", TRIM($T226)=""),AND($L226="○", TRIM($U226)=""),AND($L226="○", TRIM($V226)=""),AND($L226="○", TRIM($W226)=""),AND($L226="○", TRIM($X226)=""),AND($L226="○", TRIM($Y226)="")),1001,0)</f>
        <v>0</v>
      </c>
      <c r="B226" s="3"/>
      <c r="C226" s="19"/>
      <c r="E226" s="174" t="s">
        <v>87</v>
      </c>
      <c r="F226" s="175" t="s">
        <v>133</v>
      </c>
      <c r="G226" s="176"/>
      <c r="H226" s="176"/>
      <c r="I226" s="176"/>
      <c r="J226" s="176"/>
      <c r="K226" s="177"/>
      <c r="L226" s="261"/>
      <c r="M226" s="262"/>
      <c r="N226" s="217"/>
      <c r="O226" s="218"/>
      <c r="P226" s="197"/>
      <c r="Q226" s="265"/>
      <c r="R226" s="266"/>
      <c r="S226" s="154"/>
      <c r="T226" s="154"/>
      <c r="U226" s="154"/>
      <c r="V226" s="154"/>
      <c r="W226" s="154"/>
      <c r="X226" s="154"/>
      <c r="Y226" s="198"/>
      <c r="Z226" s="29"/>
      <c r="AA226" s="58"/>
    </row>
    <row r="227" spans="1:27" ht="20.100000000000001" customHeight="1">
      <c r="A227" s="3">
        <f>IF(OR(AND($L227="○", AND(N227&lt;&gt;"一般", N227&lt;&gt;"特定")),AND($L227="○", TRIM($P227)=""),AND($L227="○", TRIM($Q227)=""),AND($L227="○", TRIM($S227)=""),AND($L227="○", TRIM($T227)=""),AND($L227="○", TRIM($U227)=""),AND($L227="○", TRIM($V227)=""),AND($L227="○", TRIM($W227)=""),AND($L227="○", TRIM($X227)=""),AND($L227="○", TRIM($Y227)="")),1001,0)</f>
        <v>0</v>
      </c>
      <c r="B227" s="3"/>
      <c r="C227" s="19"/>
      <c r="E227" s="174" t="s">
        <v>88</v>
      </c>
      <c r="F227" s="175" t="s">
        <v>134</v>
      </c>
      <c r="G227" s="176"/>
      <c r="H227" s="176"/>
      <c r="I227" s="176"/>
      <c r="J227" s="176"/>
      <c r="K227" s="177"/>
      <c r="L227" s="261"/>
      <c r="M227" s="262"/>
      <c r="N227" s="217"/>
      <c r="O227" s="218"/>
      <c r="P227" s="197"/>
      <c r="Q227" s="265"/>
      <c r="R227" s="266"/>
      <c r="S227" s="154"/>
      <c r="T227" s="154"/>
      <c r="U227" s="154"/>
      <c r="V227" s="154"/>
      <c r="W227" s="154"/>
      <c r="X227" s="154"/>
      <c r="Y227" s="198"/>
      <c r="Z227" s="29"/>
      <c r="AA227" s="58"/>
    </row>
    <row r="228" spans="1:27" ht="20.100000000000001" customHeight="1">
      <c r="A228" s="3">
        <f>IF(OR(AND($L228="○", AND(N228&lt;&gt;"一般", N228&lt;&gt;"特定")),AND($L228="○", TRIM($P228)=""),AND($L228="○", TRIM($Q228)=""),AND($L228="○", TRIM($S228)=""),AND($L228="○", TRIM($T228)=""),AND($L228="○", TRIM($U228)=""),AND($L228="○", TRIM($V228)=""),AND($L228="○", TRIM($W228)=""),AND($L228="○", TRIM($X228)=""),AND($L228="○", TRIM($Y228)="")),1001,0)</f>
        <v>0</v>
      </c>
      <c r="B228" s="3"/>
      <c r="C228" s="19"/>
      <c r="E228" s="174" t="s">
        <v>160</v>
      </c>
      <c r="F228" s="175" t="s">
        <v>135</v>
      </c>
      <c r="G228" s="176"/>
      <c r="H228" s="176"/>
      <c r="I228" s="176"/>
      <c r="J228" s="176"/>
      <c r="K228" s="177"/>
      <c r="L228" s="261"/>
      <c r="M228" s="262"/>
      <c r="N228" s="217"/>
      <c r="O228" s="218"/>
      <c r="P228" s="197"/>
      <c r="Q228" s="265"/>
      <c r="R228" s="266"/>
      <c r="S228" s="154"/>
      <c r="T228" s="154"/>
      <c r="U228" s="154"/>
      <c r="V228" s="154"/>
      <c r="W228" s="154"/>
      <c r="X228" s="154"/>
      <c r="Y228" s="198"/>
      <c r="Z228" s="29"/>
      <c r="AA228" s="58"/>
    </row>
    <row r="229" spans="1:27" ht="20.100000000000001" customHeight="1">
      <c r="A229" s="3">
        <f>IF(OR(AND($L229="○", AND(N229&lt;&gt;"一般", N229&lt;&gt;"特定")),AND($L229="○", TRIM($P229)=""),AND($L229="○", TRIM($Q229)=""),AND($L229="○", TRIM($S229)=""),AND($L229="○", TRIM($T229)=""),AND($L229="○", TRIM($U229)=""),AND($L229="○", TRIM($V229)=""),AND($L229="○", TRIM($W229)=""),AND($L229="○", TRIM($X229)=""),AND($L229="○", TRIM($Y229)="")),1001,0)</f>
        <v>0</v>
      </c>
      <c r="B229" s="3"/>
      <c r="C229" s="19"/>
      <c r="E229" s="174" t="s">
        <v>89</v>
      </c>
      <c r="F229" s="175" t="s">
        <v>136</v>
      </c>
      <c r="G229" s="176"/>
      <c r="H229" s="176"/>
      <c r="I229" s="176"/>
      <c r="J229" s="176"/>
      <c r="K229" s="177"/>
      <c r="L229" s="261"/>
      <c r="M229" s="262"/>
      <c r="N229" s="217"/>
      <c r="O229" s="218"/>
      <c r="P229" s="197"/>
      <c r="Q229" s="265"/>
      <c r="R229" s="266"/>
      <c r="S229" s="154"/>
      <c r="T229" s="154"/>
      <c r="U229" s="154"/>
      <c r="V229" s="154"/>
      <c r="W229" s="154"/>
      <c r="X229" s="154"/>
      <c r="Y229" s="198"/>
      <c r="Z229" s="29"/>
      <c r="AA229" s="58"/>
    </row>
    <row r="230" spans="1:27" ht="20.100000000000001" customHeight="1">
      <c r="A230" s="3">
        <f>IF(OR(AND($L230="○", AND(N230&lt;&gt;"一般", N230&lt;&gt;"特定")),AND($L230="○", TRIM($P230)=""),AND($L230="○", TRIM($Q230)=""),AND($L230="○", TRIM($S230)=""),AND($L230="○", TRIM($T230)=""),AND($L230="○", TRIM($U230)=""),AND($L230="○", TRIM($V230)=""),AND($L230="○", TRIM($W230)=""),AND($L230="○", TRIM($X230)=""),AND($L230="○", TRIM($Y230)="")),1001,0)</f>
        <v>0</v>
      </c>
      <c r="B230" s="3"/>
      <c r="C230" s="19"/>
      <c r="E230" s="174" t="s">
        <v>90</v>
      </c>
      <c r="F230" s="175" t="s">
        <v>137</v>
      </c>
      <c r="G230" s="176"/>
      <c r="H230" s="176"/>
      <c r="I230" s="176"/>
      <c r="J230" s="176"/>
      <c r="K230" s="177"/>
      <c r="L230" s="261"/>
      <c r="M230" s="262"/>
      <c r="N230" s="217"/>
      <c r="O230" s="218"/>
      <c r="P230" s="197"/>
      <c r="Q230" s="265"/>
      <c r="R230" s="266"/>
      <c r="S230" s="154"/>
      <c r="T230" s="154"/>
      <c r="U230" s="154"/>
      <c r="V230" s="154"/>
      <c r="W230" s="154"/>
      <c r="X230" s="154"/>
      <c r="Y230" s="198"/>
      <c r="Z230" s="29"/>
      <c r="AA230" s="58"/>
    </row>
    <row r="231" spans="1:27" ht="20.100000000000001" customHeight="1">
      <c r="A231" s="3">
        <f>IF(OR(AND($L231="○", AND(N231&lt;&gt;"一般", N231&lt;&gt;"特定")),AND($L231="○", TRIM($P231)=""),AND($L231="○", TRIM($Q231)=""),AND($L231="○", TRIM($S231)=""),AND($L231="○", TRIM($T231)=""),AND($L231="○", TRIM($U231)=""),AND($L231="○", TRIM($V231)=""),AND($L231="○", TRIM($W231)=""),AND($L231="○", TRIM($X231)=""),AND($L231="○", TRIM($Y231)="")),1001,0)</f>
        <v>0</v>
      </c>
      <c r="B231" s="3"/>
      <c r="C231" s="19"/>
      <c r="E231" s="174" t="s">
        <v>91</v>
      </c>
      <c r="F231" s="175" t="s">
        <v>138</v>
      </c>
      <c r="G231" s="176"/>
      <c r="H231" s="176"/>
      <c r="I231" s="176"/>
      <c r="J231" s="176"/>
      <c r="K231" s="177"/>
      <c r="L231" s="261"/>
      <c r="M231" s="262"/>
      <c r="N231" s="217"/>
      <c r="O231" s="218"/>
      <c r="P231" s="197"/>
      <c r="Q231" s="265"/>
      <c r="R231" s="266"/>
      <c r="S231" s="154"/>
      <c r="T231" s="154"/>
      <c r="U231" s="154"/>
      <c r="V231" s="154"/>
      <c r="W231" s="154"/>
      <c r="X231" s="154"/>
      <c r="Y231" s="198"/>
      <c r="Z231" s="29"/>
      <c r="AA231" s="58"/>
    </row>
    <row r="232" spans="1:27" ht="20.100000000000001" customHeight="1">
      <c r="A232" s="3">
        <f>IF(OR(AND($L232="○", AND(N232&lt;&gt;"一般", N232&lt;&gt;"特定")),AND($L232="○", TRIM($P232)=""),AND($L232="○", TRIM($Q232)=""),AND($L232="○", TRIM($S232)=""),AND($L232="○", TRIM($T232)=""),AND($L232="○", TRIM($U232)=""),AND($L232="○", TRIM($V232)=""),AND($L232="○", TRIM($W232)=""),AND($L232="○", TRIM($X232)=""),AND($L232="○", TRIM($Y232)="")),1001,0)</f>
        <v>0</v>
      </c>
      <c r="B232" s="3"/>
      <c r="C232" s="19"/>
      <c r="E232" s="174" t="s">
        <v>92</v>
      </c>
      <c r="F232" s="175" t="s">
        <v>139</v>
      </c>
      <c r="G232" s="176"/>
      <c r="H232" s="176"/>
      <c r="I232" s="176"/>
      <c r="J232" s="176"/>
      <c r="K232" s="177"/>
      <c r="L232" s="261"/>
      <c r="M232" s="262"/>
      <c r="N232" s="217"/>
      <c r="O232" s="218"/>
      <c r="P232" s="197"/>
      <c r="Q232" s="265"/>
      <c r="R232" s="266"/>
      <c r="S232" s="154"/>
      <c r="T232" s="154"/>
      <c r="U232" s="154"/>
      <c r="V232" s="154"/>
      <c r="W232" s="154"/>
      <c r="X232" s="154"/>
      <c r="Y232" s="198"/>
      <c r="Z232" s="29"/>
      <c r="AA232" s="58"/>
    </row>
    <row r="233" spans="1:27" ht="20.100000000000001" customHeight="1">
      <c r="A233" s="3">
        <f>IF(OR(AND($L233="○", AND(N233&lt;&gt;"一般", N233&lt;&gt;"特定")),AND($L233="○", TRIM($P233)=""),AND($L233="○", TRIM($Q233)=""),AND($L233="○", TRIM($S233)=""),AND($L233="○", TRIM($T233)=""),AND($L233="○", TRIM($U233)=""),AND($L233="○", TRIM($V233)=""),AND($L233="○", TRIM($W233)=""),AND($L233="○", TRIM($X233)=""),AND($L233="○", TRIM($Y233)="")),1001,0)</f>
        <v>0</v>
      </c>
      <c r="B233" s="3"/>
      <c r="C233" s="19"/>
      <c r="E233" s="174" t="s">
        <v>93</v>
      </c>
      <c r="F233" s="175" t="s">
        <v>140</v>
      </c>
      <c r="G233" s="176"/>
      <c r="H233" s="176"/>
      <c r="I233" s="176"/>
      <c r="J233" s="176"/>
      <c r="K233" s="177"/>
      <c r="L233" s="261"/>
      <c r="M233" s="262"/>
      <c r="N233" s="217"/>
      <c r="O233" s="218"/>
      <c r="P233" s="197"/>
      <c r="Q233" s="265"/>
      <c r="R233" s="266"/>
      <c r="S233" s="154"/>
      <c r="T233" s="154"/>
      <c r="U233" s="154"/>
      <c r="V233" s="154"/>
      <c r="W233" s="154"/>
      <c r="X233" s="154"/>
      <c r="Y233" s="198"/>
      <c r="Z233" s="29"/>
      <c r="AA233" s="58"/>
    </row>
    <row r="234" spans="1:27" ht="20.100000000000001" customHeight="1">
      <c r="A234" s="3">
        <f>IF(OR(AND($L234="○", AND(N234&lt;&gt;"一般", N234&lt;&gt;"特定")),AND($L234="○", TRIM($P234)=""),AND($L234="○", TRIM($Q234)=""),AND($L234="○", TRIM($S234)=""),AND($L234="○", TRIM($T234)=""),AND($L234="○", TRIM($U234)=""),AND($L234="○", TRIM($V234)=""),AND($L234="○", TRIM($W234)=""),AND($L234="○", TRIM($X234)=""),AND($L234="○", TRIM($Y234)="")),1001,0)</f>
        <v>0</v>
      </c>
      <c r="B234" s="3"/>
      <c r="C234" s="19"/>
      <c r="E234" s="174" t="s">
        <v>94</v>
      </c>
      <c r="F234" s="175" t="s">
        <v>141</v>
      </c>
      <c r="G234" s="176"/>
      <c r="H234" s="176"/>
      <c r="I234" s="176"/>
      <c r="J234" s="176"/>
      <c r="K234" s="177"/>
      <c r="L234" s="261"/>
      <c r="M234" s="262"/>
      <c r="N234" s="217"/>
      <c r="O234" s="218"/>
      <c r="P234" s="197"/>
      <c r="Q234" s="265"/>
      <c r="R234" s="266"/>
      <c r="S234" s="154"/>
      <c r="T234" s="154"/>
      <c r="U234" s="154"/>
      <c r="V234" s="154"/>
      <c r="W234" s="154"/>
      <c r="X234" s="154"/>
      <c r="Y234" s="198"/>
      <c r="Z234" s="29"/>
      <c r="AA234" s="58"/>
    </row>
    <row r="235" spans="1:27" ht="20.100000000000001" customHeight="1">
      <c r="A235" s="3">
        <f>IF(OR(AND($L235="○", AND(N235&lt;&gt;"一般", N235&lt;&gt;"特定")),AND($L235="○", TRIM($P235)=""),AND($L235="○", TRIM($Q235)=""),AND($L235="○", TRIM($S235)=""),AND($L235="○", TRIM($T235)=""),AND($L235="○", TRIM($U235)=""),AND($L235="○", TRIM($V235)=""),AND($L235="○", TRIM($W235)=""),AND($L235="○", TRIM($X235)=""),AND($L235="○", TRIM($Y235)="")),1001,0)</f>
        <v>0</v>
      </c>
      <c r="B235" s="3"/>
      <c r="C235" s="19"/>
      <c r="E235" s="174" t="s">
        <v>95</v>
      </c>
      <c r="F235" s="175" t="s">
        <v>142</v>
      </c>
      <c r="G235" s="176"/>
      <c r="H235" s="176"/>
      <c r="I235" s="176"/>
      <c r="J235" s="176"/>
      <c r="K235" s="177"/>
      <c r="L235" s="261"/>
      <c r="M235" s="262"/>
      <c r="N235" s="217"/>
      <c r="O235" s="218"/>
      <c r="P235" s="197"/>
      <c r="Q235" s="265"/>
      <c r="R235" s="266"/>
      <c r="S235" s="154"/>
      <c r="T235" s="154"/>
      <c r="U235" s="154"/>
      <c r="V235" s="154"/>
      <c r="W235" s="154"/>
      <c r="X235" s="154"/>
      <c r="Y235" s="198"/>
      <c r="Z235" s="29"/>
      <c r="AA235" s="58"/>
    </row>
    <row r="236" spans="1:27" ht="20.100000000000001" customHeight="1">
      <c r="A236" s="3">
        <f>IF(OR(AND($L236="○", AND(N236&lt;&gt;"一般", N236&lt;&gt;"特定")),AND($L236="○", TRIM($P236)=""),AND($L236="○", TRIM($Q236)=""),AND($L236="○", TRIM($S236)=""),AND($L236="○", TRIM($T236)=""),AND($L236="○", TRIM($U236)=""),AND($L236="○", TRIM($V236)=""),AND($L236="○", TRIM($W236)=""),AND($L236="○", TRIM($X236)=""),AND($L236="○", TRIM($Y236)="")),1001,0)</f>
        <v>0</v>
      </c>
      <c r="B236" s="3"/>
      <c r="C236" s="19"/>
      <c r="E236" s="174" t="s">
        <v>96</v>
      </c>
      <c r="F236" s="175" t="s">
        <v>143</v>
      </c>
      <c r="G236" s="176"/>
      <c r="H236" s="176"/>
      <c r="I236" s="176"/>
      <c r="J236" s="176"/>
      <c r="K236" s="177"/>
      <c r="L236" s="261"/>
      <c r="M236" s="262"/>
      <c r="N236" s="217"/>
      <c r="O236" s="218"/>
      <c r="P236" s="197"/>
      <c r="Q236" s="265"/>
      <c r="R236" s="266"/>
      <c r="S236" s="154"/>
      <c r="T236" s="154"/>
      <c r="U236" s="154"/>
      <c r="V236" s="154"/>
      <c r="W236" s="154"/>
      <c r="X236" s="154"/>
      <c r="Y236" s="198"/>
      <c r="Z236" s="29"/>
      <c r="AA236" s="58"/>
    </row>
    <row r="237" spans="1:27" ht="20.100000000000001" customHeight="1">
      <c r="A237" s="3">
        <f>IF(OR(AND($L237="○", AND(N237&lt;&gt;"一般", N237&lt;&gt;"特定")),AND($L237="○", TRIM($P237)=""),AND($L237="○", TRIM($Q237)=""),AND($L237="○", TRIM($S237)=""),AND($L237="○", TRIM($T237)=""),AND($L237="○", TRIM($U237)=""),AND($L237="○", TRIM($V237)=""),AND($L237="○", TRIM($W237)=""),AND($L237="○", TRIM($X237)=""),AND($L237="○", TRIM($Y237)="")),1001,0)</f>
        <v>0</v>
      </c>
      <c r="B237" s="3"/>
      <c r="C237" s="19"/>
      <c r="E237" s="174" t="s">
        <v>97</v>
      </c>
      <c r="F237" s="175" t="s">
        <v>144</v>
      </c>
      <c r="G237" s="176"/>
      <c r="H237" s="176"/>
      <c r="I237" s="176"/>
      <c r="J237" s="176"/>
      <c r="K237" s="177"/>
      <c r="L237" s="261"/>
      <c r="M237" s="262"/>
      <c r="N237" s="217"/>
      <c r="O237" s="218"/>
      <c r="P237" s="197"/>
      <c r="Q237" s="265"/>
      <c r="R237" s="266"/>
      <c r="S237" s="154"/>
      <c r="T237" s="154"/>
      <c r="U237" s="154"/>
      <c r="V237" s="154"/>
      <c r="W237" s="154"/>
      <c r="X237" s="154"/>
      <c r="Y237" s="198"/>
      <c r="Z237" s="29"/>
      <c r="AA237" s="58"/>
    </row>
    <row r="238" spans="1:27" ht="20.100000000000001" customHeight="1">
      <c r="A238" s="3">
        <f>IF(OR(AND($L238="○", AND(N238&lt;&gt;"一般", N238&lt;&gt;"特定")),AND($L238="○", TRIM($P238)=""),AND($L238="○", TRIM($Q238)=""),AND($L238="○", TRIM($S238)=""),AND($L238="○", TRIM($T238)=""),AND($L238="○", TRIM($U238)=""),AND($L238="○", TRIM($V238)=""),AND($L238="○", TRIM($W238)=""),AND($L238="○", TRIM($X238)=""),AND($L238="○", TRIM($Y238)="")),1001,0)</f>
        <v>0</v>
      </c>
      <c r="B238" s="3"/>
      <c r="C238" s="19"/>
      <c r="E238" s="174" t="s">
        <v>98</v>
      </c>
      <c r="F238" s="175" t="s">
        <v>145</v>
      </c>
      <c r="G238" s="176"/>
      <c r="H238" s="176"/>
      <c r="I238" s="176"/>
      <c r="J238" s="176"/>
      <c r="K238" s="177"/>
      <c r="L238" s="261"/>
      <c r="M238" s="262"/>
      <c r="N238" s="217"/>
      <c r="O238" s="218"/>
      <c r="P238" s="197"/>
      <c r="Q238" s="265"/>
      <c r="R238" s="266"/>
      <c r="S238" s="154"/>
      <c r="T238" s="154"/>
      <c r="U238" s="154"/>
      <c r="V238" s="154"/>
      <c r="W238" s="154"/>
      <c r="X238" s="154"/>
      <c r="Y238" s="198"/>
      <c r="Z238" s="29"/>
      <c r="AA238" s="58"/>
    </row>
    <row r="239" spans="1:27" ht="20.100000000000001" customHeight="1">
      <c r="A239" s="3">
        <f>IF(OR(AND($L239="○", AND(N239&lt;&gt;"一般", N239&lt;&gt;"特定")),AND($L239="○", TRIM($P239)=""),AND($L239="○", TRIM($Q239)=""),AND($L239="○", TRIM($S239)=""),AND($L239="○", TRIM($T239)=""),AND($L239="○", TRIM($U239)=""),AND($L239="○", TRIM($V239)=""),AND($L239="○", TRIM($W239)=""),AND($L239="○", TRIM($X239)=""),AND($L239="○", TRIM($Y239)="")),1001,0)</f>
        <v>0</v>
      </c>
      <c r="B239" s="3"/>
      <c r="C239" s="19"/>
      <c r="E239" s="174" t="s">
        <v>99</v>
      </c>
      <c r="F239" s="175" t="s">
        <v>146</v>
      </c>
      <c r="G239" s="176"/>
      <c r="H239" s="176"/>
      <c r="I239" s="176"/>
      <c r="J239" s="176"/>
      <c r="K239" s="177"/>
      <c r="L239" s="261"/>
      <c r="M239" s="262"/>
      <c r="N239" s="217"/>
      <c r="O239" s="218"/>
      <c r="P239" s="197"/>
      <c r="Q239" s="265"/>
      <c r="R239" s="266"/>
      <c r="S239" s="154"/>
      <c r="T239" s="154"/>
      <c r="U239" s="154"/>
      <c r="V239" s="154"/>
      <c r="W239" s="154"/>
      <c r="X239" s="154"/>
      <c r="Y239" s="198"/>
      <c r="Z239" s="29"/>
      <c r="AA239" s="58"/>
    </row>
    <row r="240" spans="1:27" ht="20.100000000000001" customHeight="1">
      <c r="A240" s="3">
        <f>IF(OR(AND($L240="○", AND(N240&lt;&gt;"一般", N240&lt;&gt;"特定")),AND($L240="○", TRIM($P240)=""),AND($L240="○", TRIM($Q240)=""),AND($L240="○", TRIM($S240)=""),AND($L240="○", TRIM($T240)=""),AND($L240="○", TRIM($U240)=""),AND($L240="○", TRIM($V240)=""),AND($L240="○", TRIM($W240)=""),AND($L240="○", TRIM($X240)=""),AND($L240="○", TRIM($Y240)="")),1001,0)</f>
        <v>0</v>
      </c>
      <c r="B240" s="3"/>
      <c r="C240" s="19"/>
      <c r="E240" s="174" t="s">
        <v>100</v>
      </c>
      <c r="F240" s="175" t="s">
        <v>147</v>
      </c>
      <c r="G240" s="176"/>
      <c r="H240" s="176"/>
      <c r="I240" s="176"/>
      <c r="J240" s="176"/>
      <c r="K240" s="177"/>
      <c r="L240" s="261"/>
      <c r="M240" s="262"/>
      <c r="N240" s="217"/>
      <c r="O240" s="218"/>
      <c r="P240" s="197"/>
      <c r="Q240" s="265"/>
      <c r="R240" s="266"/>
      <c r="S240" s="154"/>
      <c r="T240" s="154"/>
      <c r="U240" s="154"/>
      <c r="V240" s="154"/>
      <c r="W240" s="154"/>
      <c r="X240" s="154"/>
      <c r="Y240" s="198"/>
      <c r="Z240" s="29"/>
      <c r="AA240" s="58"/>
    </row>
    <row r="241" spans="1:27" ht="20.100000000000001" customHeight="1">
      <c r="A241" s="3">
        <f>IF(OR(AND($L241="○", AND(N241&lt;&gt;"一般", N241&lt;&gt;"特定")),AND($L241="○", TRIM($P241)=""),AND($L241="○", TRIM($Q241)=""),AND($L241="○", TRIM($S241)=""),AND($L241="○", TRIM($T241)=""),AND($L241="○", TRIM($U241)=""),AND($L241="○", TRIM($V241)=""),AND($L241="○", TRIM($W241)=""),AND($L241="○", TRIM($X241)=""),AND($L241="○", TRIM($Y241)="")),1001,0)</f>
        <v>0</v>
      </c>
      <c r="B241" s="3"/>
      <c r="C241" s="19"/>
      <c r="E241" s="174" t="s">
        <v>101</v>
      </c>
      <c r="F241" s="175" t="s">
        <v>148</v>
      </c>
      <c r="G241" s="176"/>
      <c r="H241" s="176"/>
      <c r="I241" s="176"/>
      <c r="J241" s="176"/>
      <c r="K241" s="177"/>
      <c r="L241" s="261"/>
      <c r="M241" s="262"/>
      <c r="N241" s="217"/>
      <c r="O241" s="218"/>
      <c r="P241" s="197"/>
      <c r="Q241" s="265"/>
      <c r="R241" s="266"/>
      <c r="S241" s="154"/>
      <c r="T241" s="154"/>
      <c r="U241" s="154"/>
      <c r="V241" s="154"/>
      <c r="W241" s="154"/>
      <c r="X241" s="154"/>
      <c r="Y241" s="198"/>
      <c r="Z241" s="29"/>
      <c r="AA241" s="58"/>
    </row>
    <row r="242" spans="1:27" ht="20.100000000000001" customHeight="1">
      <c r="A242" s="3">
        <f>IF(OR(AND($L242="○", AND(N242&lt;&gt;"一般", N242&lt;&gt;"特定")),AND($L242="○", TRIM($P242)=""),AND($L242="○", TRIM($Q242)=""),AND($L242="○", TRIM($S242)=""),AND($L242="○", TRIM($T242)=""),AND($L242="○", TRIM($U242)=""),AND($L242="○", TRIM($V242)=""),AND($L242="○", TRIM($W242)=""),AND($L242="○", TRIM($X242)=""),AND($L242="○", TRIM($Y242)="")),1001,0)</f>
        <v>0</v>
      </c>
      <c r="B242" s="3"/>
      <c r="C242" s="19"/>
      <c r="E242" s="174" t="s">
        <v>102</v>
      </c>
      <c r="F242" s="175" t="s">
        <v>149</v>
      </c>
      <c r="G242" s="176"/>
      <c r="H242" s="176"/>
      <c r="I242" s="176"/>
      <c r="J242" s="176"/>
      <c r="K242" s="177"/>
      <c r="L242" s="261"/>
      <c r="M242" s="262"/>
      <c r="N242" s="217"/>
      <c r="O242" s="218"/>
      <c r="P242" s="197"/>
      <c r="Q242" s="265"/>
      <c r="R242" s="266"/>
      <c r="S242" s="154"/>
      <c r="T242" s="154"/>
      <c r="U242" s="154"/>
      <c r="V242" s="154"/>
      <c r="W242" s="154"/>
      <c r="X242" s="154"/>
      <c r="Y242" s="198"/>
      <c r="Z242" s="29"/>
      <c r="AA242" s="58"/>
    </row>
    <row r="243" spans="1:27" ht="20.100000000000001" customHeight="1">
      <c r="A243" s="3">
        <f>IF(OR(AND($L243="○", AND(N243&lt;&gt;"一般", N243&lt;&gt;"特定")),AND($L243="○", TRIM($P243)=""),AND($L243="○", TRIM($Q243)=""),AND($L243="○", TRIM($S243)=""),AND($L243="○", TRIM($T243)=""),AND($L243="○", TRIM($U243)=""),AND($L243="○", TRIM($V243)=""),AND($L243="○", TRIM($W243)=""),AND($L243="○", TRIM($X243)=""),AND($L243="○", TRIM($Y243)="")),1001,0)</f>
        <v>0</v>
      </c>
      <c r="B243" s="3"/>
      <c r="C243" s="12"/>
      <c r="E243" s="174" t="s">
        <v>103</v>
      </c>
      <c r="F243" s="175" t="s">
        <v>150</v>
      </c>
      <c r="G243" s="176"/>
      <c r="H243" s="176"/>
      <c r="I243" s="176"/>
      <c r="J243" s="176"/>
      <c r="K243" s="177"/>
      <c r="L243" s="261"/>
      <c r="M243" s="262"/>
      <c r="N243" s="217"/>
      <c r="O243" s="218"/>
      <c r="P243" s="197"/>
      <c r="Q243" s="265"/>
      <c r="R243" s="266"/>
      <c r="S243" s="154"/>
      <c r="T243" s="154"/>
      <c r="U243" s="154"/>
      <c r="V243" s="154"/>
      <c r="W243" s="154"/>
      <c r="X243" s="154"/>
      <c r="Y243" s="198"/>
      <c r="Z243" s="10"/>
      <c r="AA243" s="57"/>
    </row>
    <row r="244" spans="1:27" ht="20.100000000000001" customHeight="1">
      <c r="A244" s="3">
        <f>IF(OR(AND($L244="○", AND(N244&lt;&gt;"一般", N244&lt;&gt;"特定")),AND($L244="○", TRIM($P244)=""),AND($L244="○", TRIM($Q244)=""),AND($L244="○", TRIM($S244)=""),AND($L244="○", TRIM($T244)=""),AND($L244="○", TRIM($U244)=""),AND($L244="○", TRIM($V244)=""),AND($L244="○", TRIM($W244)=""),AND($L244="○", TRIM($X244)=""),AND($L244="○", TRIM($Y244)="")),1001,0)</f>
        <v>0</v>
      </c>
      <c r="B244" s="3"/>
      <c r="C244" s="19"/>
      <c r="E244" s="174" t="s">
        <v>104</v>
      </c>
      <c r="F244" s="175" t="s">
        <v>151</v>
      </c>
      <c r="G244" s="176"/>
      <c r="H244" s="176"/>
      <c r="I244" s="176"/>
      <c r="J244" s="176"/>
      <c r="K244" s="177"/>
      <c r="L244" s="261"/>
      <c r="M244" s="262"/>
      <c r="N244" s="217"/>
      <c r="O244" s="218"/>
      <c r="P244" s="197"/>
      <c r="Q244" s="265"/>
      <c r="R244" s="266"/>
      <c r="S244" s="154"/>
      <c r="T244" s="154"/>
      <c r="U244" s="154"/>
      <c r="V244" s="154"/>
      <c r="W244" s="154"/>
      <c r="X244" s="154"/>
      <c r="Y244" s="198"/>
      <c r="Z244" s="29"/>
      <c r="AA244" s="58"/>
    </row>
    <row r="245" spans="1:27" ht="20.100000000000001" customHeight="1">
      <c r="A245" s="3">
        <f>IF(OR(AND($L245="○", AND(N245&lt;&gt;"一般", N245&lt;&gt;"特定")),AND($L245="○", TRIM($P245)=""),AND($L245="○", TRIM($Q245)=""),AND($L245="○", TRIM($S245)=""),AND($L245="○", TRIM($T245)=""),AND($L245="○", TRIM($U245)=""),AND($L245="○", TRIM($V245)=""),AND($L245="○", TRIM($W245)=""),AND($L245="○", TRIM($X245)=""),AND($L245="○", TRIM($Y245)="")),1001,0)</f>
        <v>0</v>
      </c>
      <c r="B245" s="3"/>
      <c r="C245" s="19"/>
      <c r="E245" s="174" t="s">
        <v>105</v>
      </c>
      <c r="F245" s="175" t="s">
        <v>152</v>
      </c>
      <c r="G245" s="176"/>
      <c r="H245" s="176"/>
      <c r="I245" s="176"/>
      <c r="J245" s="176"/>
      <c r="K245" s="177"/>
      <c r="L245" s="261"/>
      <c r="M245" s="262"/>
      <c r="N245" s="217"/>
      <c r="O245" s="218"/>
      <c r="P245" s="197"/>
      <c r="Q245" s="265"/>
      <c r="R245" s="266"/>
      <c r="S245" s="154"/>
      <c r="T245" s="154"/>
      <c r="U245" s="154"/>
      <c r="V245" s="154"/>
      <c r="W245" s="154"/>
      <c r="X245" s="154"/>
      <c r="Y245" s="198"/>
      <c r="Z245" s="29"/>
      <c r="AA245" s="58"/>
    </row>
    <row r="246" spans="1:27" ht="20.100000000000001" customHeight="1">
      <c r="A246" s="3">
        <f>IF(OR(AND($L246="○", AND(N246&lt;&gt;"一般", N246&lt;&gt;"特定")),AND($L246="○", TRIM($P246)=""),AND($L246="○", TRIM($Q246)=""),AND($L246="○", TRIM($S246)=""),AND($L246="○", TRIM($T246)=""),AND($L246="○", TRIM($U246)=""),AND($L246="○", TRIM($V246)=""),AND($L246="○", TRIM($W246)=""),AND($L246="○", TRIM($X246)=""),AND($L246="○", TRIM($Y246)="")),1001,0)</f>
        <v>0</v>
      </c>
      <c r="B246" s="3"/>
      <c r="C246" s="19"/>
      <c r="E246" s="174" t="s">
        <v>106</v>
      </c>
      <c r="F246" s="175" t="s">
        <v>153</v>
      </c>
      <c r="G246" s="176"/>
      <c r="H246" s="176"/>
      <c r="I246" s="176"/>
      <c r="J246" s="176"/>
      <c r="K246" s="177"/>
      <c r="L246" s="261"/>
      <c r="M246" s="262"/>
      <c r="N246" s="217"/>
      <c r="O246" s="218"/>
      <c r="P246" s="197"/>
      <c r="Q246" s="265"/>
      <c r="R246" s="266"/>
      <c r="S246" s="154"/>
      <c r="T246" s="154"/>
      <c r="U246" s="154"/>
      <c r="V246" s="154"/>
      <c r="W246" s="154"/>
      <c r="X246" s="154"/>
      <c r="Y246" s="198"/>
      <c r="Z246" s="29"/>
      <c r="AA246" s="58"/>
    </row>
    <row r="247" spans="1:27" ht="20.100000000000001" customHeight="1">
      <c r="A247" s="3">
        <f>IF(OR(AND($L247="○", AND(N247&lt;&gt;"一般", N247&lt;&gt;"特定")),AND($L247="○", TRIM($P247)=""),AND($L247="○", TRIM($Q247)=""),AND($L247="○", TRIM($S247)=""),AND($L247="○", TRIM($T247)=""),AND($L247="○", TRIM($U247)=""),AND($L247="○", TRIM($V247)=""),AND($L247="○", TRIM($W247)=""),AND($L247="○", TRIM($X247)=""),AND($L247="○", TRIM($Y247)="")),1001,0)</f>
        <v>0</v>
      </c>
      <c r="B247" s="3"/>
      <c r="C247" s="19"/>
      <c r="E247" s="174" t="s">
        <v>107</v>
      </c>
      <c r="F247" s="175" t="s">
        <v>154</v>
      </c>
      <c r="G247" s="176"/>
      <c r="H247" s="176"/>
      <c r="I247" s="176"/>
      <c r="J247" s="176"/>
      <c r="K247" s="177"/>
      <c r="L247" s="261"/>
      <c r="M247" s="262"/>
      <c r="N247" s="217"/>
      <c r="O247" s="218"/>
      <c r="P247" s="197"/>
      <c r="Q247" s="265"/>
      <c r="R247" s="266"/>
      <c r="S247" s="154"/>
      <c r="T247" s="154"/>
      <c r="U247" s="154"/>
      <c r="V247" s="154"/>
      <c r="W247" s="154"/>
      <c r="X247" s="154"/>
      <c r="Y247" s="198"/>
      <c r="Z247" s="29"/>
      <c r="AA247" s="58"/>
    </row>
    <row r="248" spans="1:27" ht="20.100000000000001" customHeight="1">
      <c r="A248" s="3">
        <f>IF(OR(AND($L248="○", AND(N248&lt;&gt;"一般", N248&lt;&gt;"特定")),AND($L248="○", TRIM($P248)=""),AND($L248="○", TRIM($Q248)=""),AND($L248="○", TRIM($S248)=""),AND($L248="○", TRIM($T248)=""),AND($L248="○", TRIM($U248)=""),AND($L248="○", TRIM($V248)=""),AND($L248="○", TRIM($W248)=""),AND($L248="○", TRIM($X248)=""),AND($L248="○", TRIM($Y248)="")),1001,0)</f>
        <v>0</v>
      </c>
      <c r="B248" s="3"/>
      <c r="C248" s="19"/>
      <c r="E248" s="174" t="s">
        <v>108</v>
      </c>
      <c r="F248" s="175" t="s">
        <v>155</v>
      </c>
      <c r="G248" s="176"/>
      <c r="H248" s="176"/>
      <c r="I248" s="176"/>
      <c r="J248" s="176"/>
      <c r="K248" s="177"/>
      <c r="L248" s="261"/>
      <c r="M248" s="262"/>
      <c r="N248" s="217"/>
      <c r="O248" s="218"/>
      <c r="P248" s="197"/>
      <c r="Q248" s="265"/>
      <c r="R248" s="266"/>
      <c r="S248" s="154"/>
      <c r="T248" s="154"/>
      <c r="U248" s="154"/>
      <c r="V248" s="154"/>
      <c r="W248" s="154"/>
      <c r="X248" s="154"/>
      <c r="Y248" s="198"/>
      <c r="Z248" s="29"/>
      <c r="AA248" s="58"/>
    </row>
    <row r="249" spans="1:27" ht="20.100000000000001" customHeight="1">
      <c r="A249" s="3">
        <f>IF(OR(AND($L249="○", AND(N249&lt;&gt;"一般", N249&lt;&gt;"特定")),AND($L249="○", TRIM($P249)=""),AND($L249="○", TRIM($Q249)=""),AND($L249="○", TRIM($S249)=""),AND($L249="○", TRIM($T249)=""),AND($L249="○", TRIM($U249)=""),AND($L249="○", TRIM($V249)=""),AND($L249="○", TRIM($W249)=""),AND($L249="○", TRIM($X249)=""),AND($L249="○", TRIM($Y249)="")),1001,0)</f>
        <v>0</v>
      </c>
      <c r="B249" s="3"/>
      <c r="C249" s="19"/>
      <c r="E249" s="174" t="s">
        <v>109</v>
      </c>
      <c r="F249" s="175" t="s">
        <v>156</v>
      </c>
      <c r="G249" s="176"/>
      <c r="H249" s="176"/>
      <c r="I249" s="176"/>
      <c r="J249" s="176"/>
      <c r="K249" s="177"/>
      <c r="L249" s="261"/>
      <c r="M249" s="262"/>
      <c r="N249" s="217"/>
      <c r="O249" s="218"/>
      <c r="P249" s="197"/>
      <c r="Q249" s="265"/>
      <c r="R249" s="266"/>
      <c r="S249" s="154"/>
      <c r="T249" s="154"/>
      <c r="U249" s="154"/>
      <c r="V249" s="154"/>
      <c r="W249" s="154"/>
      <c r="X249" s="154"/>
      <c r="Y249" s="198"/>
      <c r="Z249" s="29"/>
      <c r="AA249" s="58"/>
    </row>
    <row r="250" spans="1:27" ht="20.100000000000001" customHeight="1">
      <c r="A250" s="3">
        <f>IF(OR(AND($L250="○", AND(N250&lt;&gt;"一般", N250&lt;&gt;"特定")),AND($L250="○", TRIM($P250)=""),AND($L250="○", TRIM($Q250)=""),AND($L250="○", TRIM($S250)=""),AND($L250="○", TRIM($T250)=""),AND($L250="○", TRIM($U250)=""),AND($L250="○", TRIM($V250)=""),AND($L250="○", TRIM($W250)=""),AND($L250="○", TRIM($X250)=""),AND($L250="○", TRIM($Y250)="")),1001,0)</f>
        <v>0</v>
      </c>
      <c r="B250" s="3"/>
      <c r="C250" s="19"/>
      <c r="E250" s="174" t="s">
        <v>110</v>
      </c>
      <c r="F250" s="175" t="s">
        <v>157</v>
      </c>
      <c r="G250" s="176"/>
      <c r="H250" s="176"/>
      <c r="I250" s="176"/>
      <c r="J250" s="176"/>
      <c r="K250" s="177"/>
      <c r="L250" s="261"/>
      <c r="M250" s="262"/>
      <c r="N250" s="217"/>
      <c r="O250" s="218"/>
      <c r="P250" s="197"/>
      <c r="Q250" s="265"/>
      <c r="R250" s="266"/>
      <c r="S250" s="154"/>
      <c r="T250" s="154"/>
      <c r="U250" s="154"/>
      <c r="V250" s="154"/>
      <c r="W250" s="154"/>
      <c r="X250" s="154"/>
      <c r="Y250" s="198"/>
      <c r="Z250" s="29"/>
      <c r="AA250" s="58"/>
    </row>
    <row r="251" spans="1:27" ht="20.100000000000001" customHeight="1">
      <c r="A251" s="3">
        <f>IF(OR(AND($L251="○", AND(N251&lt;&gt;"一般", N251&lt;&gt;"特定")),AND($L251="○", TRIM($P251)=""),AND($L251="○", TRIM($Q251)=""),AND($L251="○", TRIM($S251)=""),AND($L251="○", TRIM($T251)=""),AND($L251="○", TRIM($U251)=""),AND($L251="○", TRIM($V251)=""),AND($L251="○", TRIM($W251)=""),AND($L251="○", TRIM($X251)=""),AND($L251="○", TRIM($Y251)="")),1001,0)</f>
        <v>0</v>
      </c>
      <c r="B251" s="3"/>
      <c r="C251" s="19"/>
      <c r="E251" s="174" t="s">
        <v>111</v>
      </c>
      <c r="F251" s="175" t="s">
        <v>158</v>
      </c>
      <c r="G251" s="176"/>
      <c r="H251" s="176"/>
      <c r="I251" s="176"/>
      <c r="J251" s="176"/>
      <c r="K251" s="177"/>
      <c r="L251" s="261"/>
      <c r="M251" s="262"/>
      <c r="N251" s="217"/>
      <c r="O251" s="218"/>
      <c r="P251" s="197"/>
      <c r="Q251" s="265"/>
      <c r="R251" s="266"/>
      <c r="S251" s="154"/>
      <c r="T251" s="154"/>
      <c r="U251" s="154"/>
      <c r="V251" s="154"/>
      <c r="W251" s="154"/>
      <c r="X251" s="154"/>
      <c r="Y251" s="198"/>
      <c r="Z251" s="29"/>
      <c r="AA251" s="58"/>
    </row>
    <row r="252" spans="1:27" ht="20.100000000000001" customHeight="1">
      <c r="A252" s="3">
        <f>IF(OR(AND($L252="○", AND(N252&lt;&gt;"一般", N252&lt;&gt;"特定")),AND($L252="○", TRIM($P252)=""),AND($L252="○", TRIM($Q252)=""),AND($L252="○", TRIM($S252)=""),AND($L252="○", TRIM($T252)=""),AND($L252="○", TRIM($U252)=""),AND($L252="○", TRIM($V252)=""),AND($L252="○", TRIM($W252)=""),AND($L252="○", TRIM($X252)=""),AND($L252="○", TRIM($Y252)="")),1001,0)</f>
        <v>0</v>
      </c>
      <c r="B252" s="3"/>
      <c r="C252" s="19"/>
      <c r="E252" s="174" t="s">
        <v>112</v>
      </c>
      <c r="F252" s="175" t="s">
        <v>159</v>
      </c>
      <c r="G252" s="176"/>
      <c r="H252" s="176"/>
      <c r="I252" s="176"/>
      <c r="J252" s="176"/>
      <c r="K252" s="177"/>
      <c r="L252" s="261"/>
      <c r="M252" s="262"/>
      <c r="N252" s="217"/>
      <c r="O252" s="218"/>
      <c r="P252" s="197"/>
      <c r="Q252" s="265"/>
      <c r="R252" s="266"/>
      <c r="S252" s="154"/>
      <c r="T252" s="154"/>
      <c r="U252" s="154"/>
      <c r="V252" s="154"/>
      <c r="W252" s="154"/>
      <c r="X252" s="154"/>
      <c r="Y252" s="198"/>
      <c r="Z252" s="29"/>
      <c r="AA252" s="58"/>
    </row>
    <row r="253" spans="1:27" ht="20.100000000000001" customHeight="1">
      <c r="A253" s="3">
        <f>IF(OR(AND($L253="○", TRIM($Q253)=""),AND($L253="○", TRIM($S253)=""),AND($L253="○", TRIM($T253)=""),AND($L253="○", TRIM($U253)=""),AND($L253="○", TRIM($V253)=""),AND($L253="○", TRIM($W253)=""),AND($L253="○", TRIM($X253)=""),AND($L253="○", TRIM($Y253)="")),1001,0)</f>
        <v>0</v>
      </c>
      <c r="B253" s="3"/>
      <c r="C253" s="19"/>
      <c r="E253" s="178" t="s">
        <v>181</v>
      </c>
      <c r="F253" s="179" t="s">
        <v>180</v>
      </c>
      <c r="G253" s="180"/>
      <c r="H253" s="180"/>
      <c r="I253" s="180"/>
      <c r="J253" s="180"/>
      <c r="K253" s="181"/>
      <c r="L253" s="389"/>
      <c r="M253" s="390"/>
      <c r="N253" s="219"/>
      <c r="O253" s="220"/>
      <c r="P253" s="203"/>
      <c r="Q253" s="267"/>
      <c r="R253" s="268"/>
      <c r="S253" s="155"/>
      <c r="T253" s="155"/>
      <c r="U253" s="155"/>
      <c r="V253" s="155"/>
      <c r="W253" s="155"/>
      <c r="X253" s="155"/>
      <c r="Y253" s="199"/>
      <c r="Z253" s="29"/>
      <c r="AA253" s="58"/>
    </row>
    <row r="254" spans="1:27" s="72" customFormat="1" ht="20.100000000000001" customHeight="1">
      <c r="A254" s="158"/>
      <c r="B254" s="158"/>
      <c r="C254" s="19"/>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9"/>
      <c r="AA254" s="58"/>
    </row>
    <row r="255" spans="1:27" ht="20.100000000000001" customHeight="1">
      <c r="A255" s="3"/>
      <c r="B255" s="3"/>
      <c r="C255" s="23"/>
      <c r="D255" s="73"/>
      <c r="E255" s="73"/>
      <c r="F255" s="73"/>
      <c r="G255" s="73"/>
      <c r="H255" s="73"/>
      <c r="I255" s="209"/>
      <c r="J255" s="209"/>
      <c r="K255" s="81"/>
      <c r="L255" s="81"/>
      <c r="M255" s="82"/>
      <c r="N255" s="209"/>
      <c r="O255" s="42"/>
      <c r="P255" s="24"/>
      <c r="Q255" s="38"/>
      <c r="R255" s="38"/>
      <c r="S255" s="38"/>
      <c r="T255" s="38"/>
      <c r="U255" s="38"/>
      <c r="V255" s="38"/>
      <c r="W255" s="38"/>
      <c r="X255" s="38"/>
      <c r="Y255" s="26"/>
      <c r="Z255" s="27"/>
    </row>
    <row r="256" spans="1:27" ht="20.100000000000001" customHeight="1">
      <c r="A256" s="3"/>
      <c r="B256" s="3"/>
      <c r="C256" s="206"/>
      <c r="D256" s="206"/>
      <c r="E256" s="206"/>
      <c r="F256" s="206"/>
      <c r="G256" s="206"/>
      <c r="H256" s="206"/>
      <c r="I256" s="206"/>
      <c r="J256" s="53"/>
      <c r="K256" s="28"/>
      <c r="L256" s="28"/>
      <c r="M256" s="31"/>
      <c r="N256" s="28"/>
      <c r="O256" s="43"/>
      <c r="P256" s="53"/>
      <c r="Q256" s="39"/>
      <c r="R256" s="39"/>
      <c r="S256" s="39"/>
      <c r="T256" s="39"/>
      <c r="U256" s="39"/>
      <c r="V256" s="39"/>
      <c r="W256" s="39"/>
      <c r="X256" s="39"/>
      <c r="Y256" s="28"/>
      <c r="Z256" s="206"/>
    </row>
    <row r="257" spans="1:26" s="99" customFormat="1" ht="20.100000000000001" customHeight="1">
      <c r="M257" s="182"/>
      <c r="O257" s="166"/>
      <c r="Q257" s="183"/>
      <c r="R257" s="183"/>
      <c r="S257" s="183"/>
      <c r="T257" s="183"/>
      <c r="U257" s="183"/>
      <c r="V257" s="183"/>
      <c r="W257" s="183"/>
      <c r="X257" s="183"/>
    </row>
    <row r="258" spans="1:26" s="99" customFormat="1" ht="20.100000000000001" customHeight="1">
      <c r="A258" s="94"/>
      <c r="B258" s="94"/>
      <c r="C258" s="259" t="s">
        <v>214</v>
      </c>
      <c r="D258" s="260"/>
      <c r="E258" s="260"/>
      <c r="F258" s="260"/>
      <c r="G258" s="260"/>
      <c r="H258" s="260"/>
      <c r="I258" s="184"/>
      <c r="J258" s="185"/>
      <c r="K258" s="185"/>
      <c r="L258" s="186"/>
      <c r="M258" s="185"/>
      <c r="N258" s="185"/>
      <c r="O258" s="185"/>
      <c r="P258" s="185"/>
      <c r="Q258" s="185"/>
      <c r="R258" s="185"/>
      <c r="S258" s="185"/>
      <c r="T258" s="185"/>
      <c r="U258" s="185"/>
      <c r="V258" s="185"/>
      <c r="W258" s="185"/>
      <c r="X258" s="185"/>
      <c r="Y258" s="185"/>
      <c r="Z258" s="185"/>
    </row>
    <row r="259" spans="1:26" s="99" customFormat="1" ht="20.100000000000001" customHeight="1">
      <c r="A259" s="94"/>
      <c r="B259" s="94"/>
      <c r="C259" s="187"/>
      <c r="D259" s="188"/>
      <c r="E259" s="188"/>
      <c r="F259" s="188"/>
      <c r="G259" s="188"/>
      <c r="H259" s="188"/>
      <c r="I259" s="189"/>
      <c r="L259" s="182"/>
      <c r="Y259" s="190"/>
      <c r="Z259" s="191"/>
    </row>
    <row r="260" spans="1:26" ht="20.100000000000001" customHeight="1">
      <c r="C260" s="148"/>
      <c r="D260" s="192">
        <v>1</v>
      </c>
      <c r="E260" s="2" t="s">
        <v>217</v>
      </c>
      <c r="I260" s="222"/>
      <c r="J260" s="223"/>
      <c r="K260" s="223"/>
      <c r="L260" s="223"/>
      <c r="M260" s="223"/>
      <c r="N260" s="2" t="s">
        <v>249</v>
      </c>
      <c r="Y260" s="72"/>
      <c r="Z260" s="149"/>
    </row>
    <row r="261" spans="1:26" ht="20.100000000000001" customHeight="1">
      <c r="C261" s="148"/>
      <c r="D261" s="72"/>
      <c r="Y261" s="72"/>
      <c r="Z261" s="149"/>
    </row>
    <row r="262" spans="1:26" ht="20.100000000000001" customHeight="1">
      <c r="C262" s="148"/>
      <c r="D262" s="192">
        <v>2</v>
      </c>
      <c r="E262" s="2" t="s">
        <v>216</v>
      </c>
      <c r="I262" s="222"/>
      <c r="J262" s="223"/>
      <c r="K262" s="223"/>
      <c r="L262" s="223"/>
      <c r="M262" s="223"/>
      <c r="N262" s="1" t="s">
        <v>241</v>
      </c>
      <c r="R262" s="1"/>
      <c r="Y262" s="72"/>
      <c r="Z262" s="149"/>
    </row>
    <row r="263" spans="1:26" ht="20.100000000000001" customHeight="1">
      <c r="C263" s="148"/>
      <c r="D263" s="72"/>
      <c r="N263" s="1"/>
      <c r="R263" s="1"/>
      <c r="Y263" s="72"/>
      <c r="Z263" s="149"/>
    </row>
    <row r="264" spans="1:26" s="99" customFormat="1" ht="20.100000000000001" customHeight="1">
      <c r="A264" s="94"/>
      <c r="B264" s="94"/>
      <c r="C264" s="106"/>
      <c r="D264" s="192">
        <v>3</v>
      </c>
      <c r="E264" s="99" t="s">
        <v>218</v>
      </c>
      <c r="I264" s="221"/>
      <c r="J264" s="221"/>
      <c r="K264" s="221"/>
      <c r="L264" s="221"/>
      <c r="M264" s="221"/>
      <c r="Y264" s="125"/>
      <c r="Z264" s="109"/>
    </row>
    <row r="265" spans="1:26" s="99" customFormat="1" ht="20.100000000000001" customHeight="1">
      <c r="A265" s="94"/>
      <c r="B265" s="94"/>
      <c r="C265" s="106"/>
      <c r="D265" s="124"/>
      <c r="E265" s="108"/>
      <c r="F265" s="108"/>
      <c r="G265" s="108"/>
      <c r="H265" s="108"/>
      <c r="I265" s="193"/>
      <c r="J265" s="205" t="s">
        <v>71</v>
      </c>
      <c r="K265" s="205"/>
      <c r="L265" s="205"/>
      <c r="M265" s="205"/>
      <c r="N265" s="205"/>
      <c r="O265" s="205"/>
      <c r="P265" s="205"/>
      <c r="Q265" s="205"/>
      <c r="R265" s="205"/>
      <c r="S265" s="205"/>
      <c r="T265" s="205"/>
      <c r="U265" s="205"/>
      <c r="V265" s="205"/>
      <c r="W265" s="205"/>
      <c r="X265" s="205"/>
      <c r="Y265" s="205"/>
      <c r="Z265" s="109"/>
    </row>
    <row r="266" spans="1:26" s="99" customFormat="1" ht="20.100000000000001" customHeight="1">
      <c r="A266" s="94"/>
      <c r="B266" s="94"/>
      <c r="C266" s="106"/>
      <c r="D266" s="124">
        <v>4</v>
      </c>
      <c r="E266" s="99" t="s">
        <v>219</v>
      </c>
      <c r="I266" s="221"/>
      <c r="J266" s="221"/>
      <c r="K266" s="221"/>
      <c r="L266" s="221"/>
      <c r="M266" s="221"/>
      <c r="N266" s="108"/>
      <c r="O266" s="108"/>
      <c r="P266" s="108"/>
      <c r="Q266" s="108"/>
      <c r="R266" s="108"/>
      <c r="S266" s="108"/>
      <c r="T266" s="108"/>
      <c r="U266" s="108"/>
      <c r="V266" s="108"/>
      <c r="W266" s="108"/>
      <c r="X266" s="108"/>
      <c r="Y266" s="108"/>
      <c r="Z266" s="109"/>
    </row>
    <row r="267" spans="1:26" s="99" customFormat="1" ht="20.100000000000001" customHeight="1">
      <c r="A267" s="94"/>
      <c r="B267" s="94"/>
      <c r="C267" s="106"/>
      <c r="D267" s="124"/>
      <c r="E267" s="108"/>
      <c r="F267" s="108"/>
      <c r="G267" s="108"/>
      <c r="H267" s="108"/>
      <c r="I267" s="193"/>
      <c r="J267" s="205" t="s">
        <v>71</v>
      </c>
      <c r="K267" s="205"/>
      <c r="L267" s="205"/>
      <c r="M267" s="205"/>
      <c r="N267" s="108"/>
      <c r="O267" s="108"/>
      <c r="P267" s="108"/>
      <c r="Q267" s="108"/>
      <c r="R267" s="108"/>
      <c r="S267" s="108"/>
      <c r="T267" s="108"/>
      <c r="U267" s="108"/>
      <c r="V267" s="108"/>
      <c r="W267" s="108"/>
      <c r="X267" s="108"/>
      <c r="Y267" s="108"/>
      <c r="Z267" s="109"/>
    </row>
    <row r="268" spans="1:26" s="99" customFormat="1" ht="20.100000000000001" customHeight="1">
      <c r="A268" s="94"/>
      <c r="B268" s="94"/>
      <c r="C268" s="106"/>
      <c r="D268" s="124">
        <v>5</v>
      </c>
      <c r="E268" s="99" t="s">
        <v>215</v>
      </c>
      <c r="I268" s="221"/>
      <c r="J268" s="221"/>
      <c r="K268" s="221"/>
      <c r="L268" s="221"/>
      <c r="M268" s="221"/>
      <c r="N268" s="221"/>
      <c r="O268" s="221"/>
      <c r="P268" s="221"/>
      <c r="Q268" s="221"/>
      <c r="R268" s="221"/>
      <c r="S268" s="221"/>
      <c r="T268" s="221"/>
      <c r="U268" s="221"/>
      <c r="V268" s="221"/>
      <c r="W268" s="221"/>
      <c r="X268" s="221"/>
      <c r="Y268" s="221"/>
      <c r="Z268" s="109"/>
    </row>
    <row r="269" spans="1:26" s="99" customFormat="1" ht="20.100000000000001" customHeight="1">
      <c r="A269" s="94"/>
      <c r="B269" s="94"/>
      <c r="C269" s="106"/>
      <c r="D269" s="124"/>
      <c r="E269" s="108"/>
      <c r="F269" s="108"/>
      <c r="G269" s="108"/>
      <c r="H269" s="108"/>
      <c r="I269" s="193"/>
      <c r="J269" s="205" t="s">
        <v>71</v>
      </c>
      <c r="K269" s="205"/>
      <c r="L269" s="205"/>
      <c r="M269" s="205"/>
      <c r="N269" s="205"/>
      <c r="O269" s="205"/>
      <c r="P269" s="205"/>
      <c r="Q269" s="205"/>
      <c r="R269" s="205"/>
      <c r="S269" s="205"/>
      <c r="T269" s="205"/>
      <c r="U269" s="205"/>
      <c r="V269" s="205"/>
      <c r="W269" s="205"/>
      <c r="X269" s="205"/>
      <c r="Y269" s="205"/>
      <c r="Z269" s="109"/>
    </row>
    <row r="270" spans="1:26" ht="20.100000000000001" customHeight="1">
      <c r="C270" s="148"/>
      <c r="D270" s="192">
        <v>6</v>
      </c>
      <c r="E270" s="2" t="s">
        <v>220</v>
      </c>
      <c r="I270" s="222"/>
      <c r="J270" s="223"/>
      <c r="K270" s="223"/>
      <c r="L270" s="223"/>
      <c r="M270" s="223"/>
      <c r="N270" s="2" t="s">
        <v>224</v>
      </c>
      <c r="Y270" s="72"/>
      <c r="Z270" s="149"/>
    </row>
    <row r="271" spans="1:26" ht="20.100000000000001" customHeight="1">
      <c r="C271" s="148"/>
      <c r="D271" s="72"/>
      <c r="E271" s="150" t="s">
        <v>221</v>
      </c>
      <c r="Y271" s="72"/>
      <c r="Z271" s="149"/>
    </row>
    <row r="272" spans="1:26" ht="20.100000000000001" customHeight="1">
      <c r="C272" s="148"/>
      <c r="D272" s="192">
        <v>7</v>
      </c>
      <c r="E272" s="2" t="s">
        <v>222</v>
      </c>
      <c r="I272" s="222"/>
      <c r="J272" s="223"/>
      <c r="K272" s="223"/>
      <c r="L272" s="223"/>
      <c r="M272" s="223"/>
      <c r="N272" s="1" t="s">
        <v>227</v>
      </c>
      <c r="R272" s="1"/>
      <c r="Y272" s="72"/>
      <c r="Z272" s="149"/>
    </row>
    <row r="273" spans="1:26" ht="20.100000000000001" customHeight="1">
      <c r="C273" s="148"/>
      <c r="D273" s="72"/>
      <c r="E273" s="150" t="s">
        <v>223</v>
      </c>
      <c r="N273" s="1"/>
      <c r="R273" s="1"/>
      <c r="Y273" s="72"/>
      <c r="Z273" s="149"/>
    </row>
    <row r="274" spans="1:26" s="99" customFormat="1" ht="20.100000000000001" customHeight="1">
      <c r="A274" s="94"/>
      <c r="B274" s="94"/>
      <c r="C274" s="106"/>
      <c r="D274" s="192">
        <v>8</v>
      </c>
      <c r="E274" s="99" t="s">
        <v>225</v>
      </c>
      <c r="I274" s="221"/>
      <c r="J274" s="221"/>
      <c r="K274" s="221"/>
      <c r="L274" s="221"/>
      <c r="M274" s="221"/>
      <c r="Y274" s="125"/>
      <c r="Z274" s="109"/>
    </row>
    <row r="275" spans="1:26" s="99" customFormat="1" ht="20.100000000000001" customHeight="1">
      <c r="A275" s="94"/>
      <c r="B275" s="94"/>
      <c r="C275" s="106"/>
      <c r="D275" s="124"/>
      <c r="E275" s="108"/>
      <c r="F275" s="108"/>
      <c r="G275" s="108"/>
      <c r="H275" s="108"/>
      <c r="I275" s="193"/>
      <c r="J275" s="205" t="s">
        <v>71</v>
      </c>
      <c r="K275" s="205"/>
      <c r="L275" s="205"/>
      <c r="M275" s="205"/>
      <c r="N275" s="205"/>
      <c r="O275" s="205"/>
      <c r="P275" s="205"/>
      <c r="Q275" s="205"/>
      <c r="R275" s="205"/>
      <c r="S275" s="205"/>
      <c r="T275" s="205"/>
      <c r="U275" s="205"/>
      <c r="V275" s="205"/>
      <c r="W275" s="205"/>
      <c r="X275" s="205"/>
      <c r="Y275" s="205"/>
      <c r="Z275" s="109"/>
    </row>
    <row r="276" spans="1:26" ht="20.100000000000001" customHeight="1">
      <c r="C276" s="148"/>
      <c r="D276" s="192">
        <v>9</v>
      </c>
      <c r="E276" s="2" t="s">
        <v>226</v>
      </c>
      <c r="Y276" s="72"/>
      <c r="Z276" s="149"/>
    </row>
    <row r="277" spans="1:26" ht="20.100000000000001" customHeight="1">
      <c r="C277" s="148"/>
      <c r="D277" s="192"/>
      <c r="E277" s="151" t="s">
        <v>237</v>
      </c>
      <c r="Y277" s="72"/>
      <c r="Z277" s="149"/>
    </row>
    <row r="278" spans="1:26" ht="20.100000000000001" customHeight="1">
      <c r="C278" s="148"/>
      <c r="D278" s="192"/>
      <c r="E278" s="234"/>
      <c r="F278" s="235"/>
      <c r="G278" s="235"/>
      <c r="H278" s="235"/>
      <c r="I278" s="235"/>
      <c r="J278" s="235"/>
      <c r="K278" s="235"/>
      <c r="L278" s="235"/>
      <c r="M278" s="235"/>
      <c r="N278" s="235"/>
      <c r="O278" s="235"/>
      <c r="P278" s="235"/>
      <c r="Q278" s="212" t="s">
        <v>234</v>
      </c>
      <c r="R278" s="213"/>
      <c r="S278" s="214"/>
      <c r="Y278" s="72"/>
      <c r="Z278" s="149"/>
    </row>
    <row r="279" spans="1:26" ht="20.100000000000001" customHeight="1">
      <c r="C279" s="148"/>
      <c r="D279" s="72"/>
      <c r="E279" s="236"/>
      <c r="F279" s="237"/>
      <c r="G279" s="237"/>
      <c r="H279" s="237"/>
      <c r="I279" s="237"/>
      <c r="J279" s="237"/>
      <c r="K279" s="237"/>
      <c r="L279" s="237"/>
      <c r="M279" s="237"/>
      <c r="N279" s="237"/>
      <c r="O279" s="237"/>
      <c r="P279" s="237"/>
      <c r="Q279" s="226" t="s">
        <v>235</v>
      </c>
      <c r="R279" s="227"/>
      <c r="S279" s="159" t="s">
        <v>236</v>
      </c>
      <c r="Y279" s="72"/>
      <c r="Z279" s="149"/>
    </row>
    <row r="280" spans="1:26" ht="20.100000000000001" customHeight="1">
      <c r="C280" s="148"/>
      <c r="D280" s="72"/>
      <c r="E280" s="238" t="s">
        <v>228</v>
      </c>
      <c r="F280" s="239"/>
      <c r="G280" s="239"/>
      <c r="H280" s="239"/>
      <c r="I280" s="239"/>
      <c r="J280" s="239"/>
      <c r="K280" s="239"/>
      <c r="L280" s="239"/>
      <c r="M280" s="239"/>
      <c r="N280" s="239"/>
      <c r="O280" s="239"/>
      <c r="P280" s="239"/>
      <c r="Q280" s="228"/>
      <c r="R280" s="229"/>
      <c r="S280" s="200"/>
      <c r="Y280" s="72"/>
      <c r="Z280" s="149"/>
    </row>
    <row r="281" spans="1:26" ht="20.100000000000001" customHeight="1">
      <c r="C281" s="148"/>
      <c r="D281" s="72"/>
      <c r="E281" s="240" t="s">
        <v>229</v>
      </c>
      <c r="F281" s="241"/>
      <c r="G281" s="241"/>
      <c r="H281" s="241"/>
      <c r="I281" s="241"/>
      <c r="J281" s="241"/>
      <c r="K281" s="241"/>
      <c r="L281" s="241"/>
      <c r="M281" s="241"/>
      <c r="N281" s="241"/>
      <c r="O281" s="241"/>
      <c r="P281" s="241"/>
      <c r="Q281" s="230"/>
      <c r="R281" s="231"/>
      <c r="S281" s="201"/>
      <c r="Y281" s="72"/>
      <c r="Z281" s="149"/>
    </row>
    <row r="282" spans="1:26" ht="20.100000000000001" customHeight="1">
      <c r="C282" s="148"/>
      <c r="D282" s="72"/>
      <c r="E282" s="240" t="s">
        <v>230</v>
      </c>
      <c r="F282" s="241"/>
      <c r="G282" s="241"/>
      <c r="H282" s="241"/>
      <c r="I282" s="241"/>
      <c r="J282" s="241"/>
      <c r="K282" s="241"/>
      <c r="L282" s="241"/>
      <c r="M282" s="241"/>
      <c r="N282" s="241"/>
      <c r="O282" s="241"/>
      <c r="P282" s="241"/>
      <c r="Q282" s="230"/>
      <c r="R282" s="231"/>
      <c r="S282" s="201"/>
      <c r="Y282" s="72"/>
      <c r="Z282" s="149"/>
    </row>
    <row r="283" spans="1:26" ht="20.100000000000001" customHeight="1">
      <c r="C283" s="148"/>
      <c r="D283" s="72"/>
      <c r="E283" s="240" t="s">
        <v>231</v>
      </c>
      <c r="F283" s="241"/>
      <c r="G283" s="241"/>
      <c r="H283" s="241"/>
      <c r="I283" s="241"/>
      <c r="J283" s="241"/>
      <c r="K283" s="241"/>
      <c r="L283" s="241"/>
      <c r="M283" s="241"/>
      <c r="N283" s="241"/>
      <c r="O283" s="241"/>
      <c r="P283" s="241"/>
      <c r="Q283" s="230"/>
      <c r="R283" s="231"/>
      <c r="S283" s="201"/>
      <c r="Y283" s="72"/>
      <c r="Z283" s="149"/>
    </row>
    <row r="284" spans="1:26" ht="20.100000000000001" customHeight="1">
      <c r="C284" s="148"/>
      <c r="D284" s="72"/>
      <c r="E284" s="240" t="s">
        <v>232</v>
      </c>
      <c r="F284" s="241"/>
      <c r="G284" s="241"/>
      <c r="H284" s="241"/>
      <c r="I284" s="241"/>
      <c r="J284" s="241"/>
      <c r="K284" s="241"/>
      <c r="L284" s="241"/>
      <c r="M284" s="241"/>
      <c r="N284" s="241"/>
      <c r="O284" s="241"/>
      <c r="P284" s="241"/>
      <c r="Q284" s="230"/>
      <c r="R284" s="231"/>
      <c r="S284" s="201"/>
      <c r="Y284" s="72"/>
      <c r="Z284" s="149"/>
    </row>
    <row r="285" spans="1:26" ht="20.100000000000001" customHeight="1">
      <c r="C285" s="148"/>
      <c r="D285" s="72"/>
      <c r="E285" s="240" t="s">
        <v>233</v>
      </c>
      <c r="F285" s="241"/>
      <c r="G285" s="241"/>
      <c r="H285" s="241"/>
      <c r="I285" s="241"/>
      <c r="J285" s="241"/>
      <c r="K285" s="241"/>
      <c r="L285" s="241"/>
      <c r="M285" s="241"/>
      <c r="N285" s="241"/>
      <c r="O285" s="241"/>
      <c r="P285" s="241"/>
      <c r="Q285" s="230"/>
      <c r="R285" s="231"/>
      <c r="S285" s="201"/>
      <c r="Y285" s="72"/>
      <c r="Z285" s="149"/>
    </row>
    <row r="286" spans="1:26" ht="20.100000000000001" customHeight="1">
      <c r="C286" s="148"/>
      <c r="E286" s="240" t="s">
        <v>250</v>
      </c>
      <c r="F286" s="241"/>
      <c r="G286" s="241"/>
      <c r="H286" s="241"/>
      <c r="I286" s="241"/>
      <c r="J286" s="241"/>
      <c r="K286" s="241"/>
      <c r="L286" s="241"/>
      <c r="M286" s="241"/>
      <c r="N286" s="241"/>
      <c r="O286" s="241"/>
      <c r="P286" s="241"/>
      <c r="Q286" s="230"/>
      <c r="R286" s="231"/>
      <c r="S286" s="201"/>
      <c r="Z286" s="149"/>
    </row>
    <row r="287" spans="1:26" ht="30" customHeight="1">
      <c r="C287" s="148"/>
      <c r="E287" s="242" t="s">
        <v>238</v>
      </c>
      <c r="F287" s="241"/>
      <c r="G287" s="241"/>
      <c r="H287" s="241"/>
      <c r="I287" s="241"/>
      <c r="J287" s="241"/>
      <c r="K287" s="241"/>
      <c r="L287" s="241"/>
      <c r="M287" s="241"/>
      <c r="N287" s="241"/>
      <c r="O287" s="241"/>
      <c r="P287" s="241"/>
      <c r="Q287" s="230"/>
      <c r="R287" s="231"/>
      <c r="S287" s="201"/>
      <c r="Z287" s="149"/>
    </row>
    <row r="288" spans="1:26" ht="30" customHeight="1">
      <c r="C288" s="148"/>
      <c r="E288" s="242" t="s">
        <v>239</v>
      </c>
      <c r="F288" s="241"/>
      <c r="G288" s="241"/>
      <c r="H288" s="241"/>
      <c r="I288" s="241"/>
      <c r="J288" s="241"/>
      <c r="K288" s="241"/>
      <c r="L288" s="241"/>
      <c r="M288" s="241"/>
      <c r="N288" s="241"/>
      <c r="O288" s="241"/>
      <c r="P288" s="241"/>
      <c r="Q288" s="230"/>
      <c r="R288" s="231"/>
      <c r="S288" s="201"/>
      <c r="Z288" s="149"/>
    </row>
    <row r="289" spans="1:27" ht="30" customHeight="1">
      <c r="C289" s="148"/>
      <c r="E289" s="224" t="s">
        <v>240</v>
      </c>
      <c r="F289" s="225"/>
      <c r="G289" s="225"/>
      <c r="H289" s="225"/>
      <c r="I289" s="225"/>
      <c r="J289" s="225"/>
      <c r="K289" s="225"/>
      <c r="L289" s="225"/>
      <c r="M289" s="225"/>
      <c r="N289" s="225"/>
      <c r="O289" s="225"/>
      <c r="P289" s="225"/>
      <c r="Q289" s="232"/>
      <c r="R289" s="233"/>
      <c r="S289" s="202"/>
      <c r="Z289" s="149"/>
    </row>
    <row r="290" spans="1:27" ht="20.100000000000001" customHeight="1">
      <c r="C290" s="148"/>
      <c r="D290" s="72"/>
      <c r="N290" s="1"/>
      <c r="R290" s="1"/>
      <c r="Y290" s="72"/>
      <c r="Z290" s="149"/>
    </row>
    <row r="291" spans="1:27" ht="30" customHeight="1">
      <c r="C291" s="148"/>
      <c r="D291" s="157" t="s">
        <v>251</v>
      </c>
      <c r="N291" s="1"/>
      <c r="R291" s="1"/>
      <c r="Y291" s="72"/>
      <c r="Z291" s="149"/>
    </row>
    <row r="292" spans="1:27" ht="20.100000000000001" customHeight="1">
      <c r="C292" s="148"/>
      <c r="D292" s="192">
        <v>10</v>
      </c>
      <c r="E292" s="2" t="s">
        <v>242</v>
      </c>
      <c r="I292" s="222"/>
      <c r="J292" s="223"/>
      <c r="K292" s="223"/>
      <c r="L292" s="223"/>
      <c r="M292" s="223"/>
      <c r="N292" s="2" t="s">
        <v>248</v>
      </c>
      <c r="Y292" s="72"/>
      <c r="Z292" s="149"/>
    </row>
    <row r="293" spans="1:27" ht="20.100000000000001" customHeight="1">
      <c r="C293" s="148"/>
      <c r="D293" s="72"/>
      <c r="E293" s="150" t="s">
        <v>243</v>
      </c>
      <c r="J293" s="156"/>
      <c r="N293" s="1"/>
      <c r="R293" s="1"/>
      <c r="Y293" s="72"/>
      <c r="Z293" s="149"/>
    </row>
    <row r="294" spans="1:27" s="99" customFormat="1" ht="20.100000000000001" customHeight="1">
      <c r="A294" s="94"/>
      <c r="B294" s="94"/>
      <c r="C294" s="106"/>
      <c r="D294" s="124">
        <v>11</v>
      </c>
      <c r="E294" s="99" t="s">
        <v>244</v>
      </c>
      <c r="I294" s="221"/>
      <c r="J294" s="221"/>
      <c r="K294" s="221"/>
      <c r="L294" s="221"/>
      <c r="M294" s="221"/>
      <c r="N294" s="108"/>
      <c r="O294" s="108"/>
      <c r="P294" s="108"/>
      <c r="Q294" s="108"/>
      <c r="R294" s="108"/>
      <c r="S294" s="108"/>
      <c r="T294" s="108"/>
      <c r="U294" s="108"/>
      <c r="V294" s="108"/>
      <c r="W294" s="108"/>
      <c r="X294" s="108"/>
      <c r="Y294" s="108"/>
      <c r="Z294" s="109"/>
    </row>
    <row r="295" spans="1:27" s="99" customFormat="1" ht="20.100000000000001" customHeight="1">
      <c r="A295" s="94"/>
      <c r="B295" s="94"/>
      <c r="C295" s="106"/>
      <c r="D295" s="124"/>
      <c r="E295" s="194" t="s">
        <v>245</v>
      </c>
      <c r="F295" s="108"/>
      <c r="G295" s="108"/>
      <c r="H295" s="108"/>
      <c r="I295" s="193"/>
      <c r="J295" s="205" t="s">
        <v>71</v>
      </c>
      <c r="K295" s="205"/>
      <c r="L295" s="205"/>
      <c r="M295" s="205"/>
      <c r="N295" s="108"/>
      <c r="O295" s="108"/>
      <c r="P295" s="108"/>
      <c r="Q295" s="108"/>
      <c r="R295" s="108"/>
      <c r="S295" s="108"/>
      <c r="T295" s="108"/>
      <c r="U295" s="108"/>
      <c r="V295" s="108"/>
      <c r="W295" s="108"/>
      <c r="X295" s="108"/>
      <c r="Y295" s="108"/>
      <c r="Z295" s="109"/>
    </row>
    <row r="296" spans="1:27" ht="20.100000000000001" customHeight="1">
      <c r="C296" s="148"/>
      <c r="D296" s="192">
        <v>12</v>
      </c>
      <c r="E296" s="99" t="s">
        <v>244</v>
      </c>
      <c r="I296" s="222"/>
      <c r="J296" s="223"/>
      <c r="K296" s="223"/>
      <c r="L296" s="223"/>
      <c r="M296" s="223"/>
      <c r="N296" s="2" t="s">
        <v>247</v>
      </c>
      <c r="Y296" s="72"/>
      <c r="Z296" s="149"/>
    </row>
    <row r="297" spans="1:27" ht="20.100000000000001" customHeight="1">
      <c r="C297" s="148"/>
      <c r="D297" s="72"/>
      <c r="E297" s="150" t="s">
        <v>246</v>
      </c>
      <c r="N297" s="1"/>
      <c r="R297" s="1"/>
      <c r="Y297" s="72"/>
      <c r="Z297" s="149"/>
    </row>
    <row r="298" spans="1:27" ht="20.100000000000001" customHeight="1">
      <c r="A298" s="3"/>
      <c r="B298" s="3"/>
      <c r="C298" s="23"/>
      <c r="D298" s="41"/>
      <c r="E298" s="209"/>
      <c r="F298" s="209"/>
      <c r="G298" s="209"/>
      <c r="H298" s="209"/>
      <c r="I298" s="26"/>
      <c r="J298" s="24"/>
      <c r="K298" s="25"/>
      <c r="L298" s="24"/>
      <c r="M298" s="24"/>
      <c r="N298" s="24"/>
      <c r="O298" s="24"/>
      <c r="P298" s="24"/>
      <c r="Q298" s="26"/>
      <c r="R298" s="24"/>
      <c r="S298" s="24"/>
      <c r="T298" s="24"/>
      <c r="U298" s="24"/>
      <c r="V298" s="24"/>
      <c r="W298" s="24"/>
      <c r="X298" s="24"/>
      <c r="Y298" s="42"/>
      <c r="Z298" s="27"/>
      <c r="AA298" s="57"/>
    </row>
    <row r="299" spans="1:27" ht="20.100000000000001" customHeight="1">
      <c r="A299" s="3"/>
      <c r="B299" s="3"/>
      <c r="C299" s="206"/>
      <c r="D299" s="50"/>
      <c r="E299" s="206"/>
      <c r="F299" s="206"/>
      <c r="G299" s="206"/>
      <c r="H299" s="206"/>
      <c r="I299" s="28"/>
      <c r="J299" s="53"/>
      <c r="K299" s="53"/>
      <c r="L299" s="53"/>
      <c r="M299" s="53"/>
      <c r="N299" s="53"/>
      <c r="O299" s="53"/>
      <c r="P299" s="53"/>
      <c r="Q299" s="28"/>
      <c r="R299" s="53"/>
      <c r="S299" s="53"/>
      <c r="T299" s="53"/>
      <c r="U299" s="53"/>
      <c r="V299" s="53"/>
      <c r="W299" s="53"/>
      <c r="X299" s="53"/>
      <c r="Y299" s="43"/>
      <c r="Z299" s="206"/>
      <c r="AA299" s="57"/>
    </row>
  </sheetData>
  <sheetProtection algorithmName="SHA-512" hashValue="0huhZ2cJ398oyzvgTB379sFpawevMXsMM6+6SLN73VeZyXjcm1S+RIyZYZs3LRMkCG5LHdEz1kS32xGXT8gTug==" saltValue="guD33ZzKAA1vm/0X+58WZA==" spinCount="100000" sheet="1" objects="1" scenarios="1"/>
  <dataConsolidate/>
  <mergeCells count="234">
    <mergeCell ref="I193:M193"/>
    <mergeCell ref="E183:J183"/>
    <mergeCell ref="E184:J184"/>
    <mergeCell ref="I268:Y268"/>
    <mergeCell ref="I292:M292"/>
    <mergeCell ref="I294:M294"/>
    <mergeCell ref="I296:M296"/>
    <mergeCell ref="W183:Y183"/>
    <mergeCell ref="K184:M184"/>
    <mergeCell ref="N184:V184"/>
    <mergeCell ref="W184:Y184"/>
    <mergeCell ref="K185:M185"/>
    <mergeCell ref="N185:V185"/>
    <mergeCell ref="W185:X185"/>
    <mergeCell ref="K186:M187"/>
    <mergeCell ref="N186:V186"/>
    <mergeCell ref="W186:X186"/>
    <mergeCell ref="N187:V187"/>
    <mergeCell ref="E218:H218"/>
    <mergeCell ref="J203:Y203"/>
    <mergeCell ref="U222:Y222"/>
    <mergeCell ref="L253:M253"/>
    <mergeCell ref="I214:M214"/>
    <mergeCell ref="I216:M216"/>
    <mergeCell ref="D111:Y111"/>
    <mergeCell ref="L246:M246"/>
    <mergeCell ref="L247:M247"/>
    <mergeCell ref="L248:M248"/>
    <mergeCell ref="I155:Y155"/>
    <mergeCell ref="I157:Y157"/>
    <mergeCell ref="I165:M165"/>
    <mergeCell ref="I167:M167"/>
    <mergeCell ref="J211:Y211"/>
    <mergeCell ref="I212:M212"/>
    <mergeCell ref="I176:M176"/>
    <mergeCell ref="I178:M178"/>
    <mergeCell ref="L224:M224"/>
    <mergeCell ref="L225:M225"/>
    <mergeCell ref="L226:M226"/>
    <mergeCell ref="L227:M227"/>
    <mergeCell ref="L228:M228"/>
    <mergeCell ref="L229:M229"/>
    <mergeCell ref="L230:M230"/>
    <mergeCell ref="L231:M231"/>
    <mergeCell ref="L232:M232"/>
    <mergeCell ref="L233:M233"/>
    <mergeCell ref="L234:M234"/>
    <mergeCell ref="L235:M235"/>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I32:Y32"/>
    <mergeCell ref="I34:M34"/>
    <mergeCell ref="I36:M36"/>
    <mergeCell ref="I69:M69"/>
    <mergeCell ref="I118:M118"/>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I161:M161"/>
    <mergeCell ref="I79:Y79"/>
    <mergeCell ref="I81:Y81"/>
    <mergeCell ref="I83:M83"/>
    <mergeCell ref="I85:M85"/>
    <mergeCell ref="I114:Y114"/>
    <mergeCell ref="I116:Y116"/>
    <mergeCell ref="I122:M122"/>
    <mergeCell ref="C174:H174"/>
    <mergeCell ref="I189:M189"/>
    <mergeCell ref="I112:Y112"/>
    <mergeCell ref="E199:H199"/>
    <mergeCell ref="I199:M199"/>
    <mergeCell ref="E200:H200"/>
    <mergeCell ref="I200:M200"/>
    <mergeCell ref="E185:J185"/>
    <mergeCell ref="E186:J186"/>
    <mergeCell ref="W187:X187"/>
    <mergeCell ref="E182:J182"/>
    <mergeCell ref="E181:Y181"/>
    <mergeCell ref="I191:M191"/>
    <mergeCell ref="C150:H150"/>
    <mergeCell ref="I124:M124"/>
    <mergeCell ref="I120:Y120"/>
    <mergeCell ref="I153:M153"/>
    <mergeCell ref="K182:M182"/>
    <mergeCell ref="N182:V182"/>
    <mergeCell ref="W182:Y182"/>
    <mergeCell ref="K183:M183"/>
    <mergeCell ref="N183:V183"/>
    <mergeCell ref="I196:M196"/>
    <mergeCell ref="E187:J187"/>
    <mergeCell ref="I218:M218"/>
    <mergeCell ref="L249:M249"/>
    <mergeCell ref="E221:Y221"/>
    <mergeCell ref="L236:M236"/>
    <mergeCell ref="L237:M237"/>
    <mergeCell ref="L238:M238"/>
    <mergeCell ref="L239:M239"/>
    <mergeCell ref="L240:M240"/>
    <mergeCell ref="L241:M241"/>
    <mergeCell ref="L242:M242"/>
    <mergeCell ref="L243:M243"/>
    <mergeCell ref="Q222:T222"/>
    <mergeCell ref="Q224:R224"/>
    <mergeCell ref="Q225:R225"/>
    <mergeCell ref="Q226:R226"/>
    <mergeCell ref="Q227:R227"/>
    <mergeCell ref="Q228:R228"/>
    <mergeCell ref="Q229:R229"/>
    <mergeCell ref="Q230:R230"/>
    <mergeCell ref="Q231:R231"/>
    <mergeCell ref="Q232:R232"/>
    <mergeCell ref="Q233:R233"/>
    <mergeCell ref="Q234:R234"/>
    <mergeCell ref="Q235:R235"/>
    <mergeCell ref="Q236:R236"/>
    <mergeCell ref="Q237:R237"/>
    <mergeCell ref="Q238:R238"/>
    <mergeCell ref="Q248:R248"/>
    <mergeCell ref="Q249:R249"/>
    <mergeCell ref="Q250:R250"/>
    <mergeCell ref="Q251:R251"/>
    <mergeCell ref="Q252:R252"/>
    <mergeCell ref="Q253:R253"/>
    <mergeCell ref="Q239:R239"/>
    <mergeCell ref="Q240:R240"/>
    <mergeCell ref="Q241:R241"/>
    <mergeCell ref="Q242:R242"/>
    <mergeCell ref="Q243:R243"/>
    <mergeCell ref="Q244:R244"/>
    <mergeCell ref="Q245:R245"/>
    <mergeCell ref="Q246:R246"/>
    <mergeCell ref="Q247:R247"/>
    <mergeCell ref="P222:P223"/>
    <mergeCell ref="N222:O223"/>
    <mergeCell ref="L222:M223"/>
    <mergeCell ref="E222:K223"/>
    <mergeCell ref="C258:H258"/>
    <mergeCell ref="L251:M251"/>
    <mergeCell ref="L250:M250"/>
    <mergeCell ref="L245:M245"/>
    <mergeCell ref="L252:M252"/>
    <mergeCell ref="L244:M244"/>
    <mergeCell ref="N224:O224"/>
    <mergeCell ref="N225:O225"/>
    <mergeCell ref="N226:O226"/>
    <mergeCell ref="N227:O227"/>
    <mergeCell ref="N228:O228"/>
    <mergeCell ref="N229:O229"/>
    <mergeCell ref="N230:O230"/>
    <mergeCell ref="N233:O233"/>
    <mergeCell ref="N234:O234"/>
    <mergeCell ref="N235:O235"/>
    <mergeCell ref="N236:O236"/>
    <mergeCell ref="N237:O237"/>
    <mergeCell ref="N238:O238"/>
    <mergeCell ref="N239:O239"/>
    <mergeCell ref="I272:M272"/>
    <mergeCell ref="I274:M274"/>
    <mergeCell ref="E289:P289"/>
    <mergeCell ref="Q279:R279"/>
    <mergeCell ref="Q280:R280"/>
    <mergeCell ref="Q281:R281"/>
    <mergeCell ref="Q282:R282"/>
    <mergeCell ref="Q283:R283"/>
    <mergeCell ref="Q284:R284"/>
    <mergeCell ref="Q285:R285"/>
    <mergeCell ref="Q286:R286"/>
    <mergeCell ref="Q287:R287"/>
    <mergeCell ref="Q288:R288"/>
    <mergeCell ref="Q289:R289"/>
    <mergeCell ref="E278:P279"/>
    <mergeCell ref="E280:P280"/>
    <mergeCell ref="E281:P281"/>
    <mergeCell ref="E282:P282"/>
    <mergeCell ref="E283:P283"/>
    <mergeCell ref="E284:P284"/>
    <mergeCell ref="E285:P285"/>
    <mergeCell ref="E286:P286"/>
    <mergeCell ref="E287:P287"/>
    <mergeCell ref="E288:P288"/>
    <mergeCell ref="E254:Y254"/>
    <mergeCell ref="Q278:S278"/>
    <mergeCell ref="Q223:R223"/>
    <mergeCell ref="N249:O249"/>
    <mergeCell ref="N250:O250"/>
    <mergeCell ref="N251:O251"/>
    <mergeCell ref="N252:O252"/>
    <mergeCell ref="N253:O253"/>
    <mergeCell ref="N240:O240"/>
    <mergeCell ref="N241:O241"/>
    <mergeCell ref="N242:O242"/>
    <mergeCell ref="N243:O243"/>
    <mergeCell ref="N244:O244"/>
    <mergeCell ref="N245:O245"/>
    <mergeCell ref="N246:O246"/>
    <mergeCell ref="N247:O247"/>
    <mergeCell ref="N248:O248"/>
    <mergeCell ref="N231:O231"/>
    <mergeCell ref="N232:O232"/>
    <mergeCell ref="I264:M264"/>
    <mergeCell ref="I266:M266"/>
    <mergeCell ref="I260:M260"/>
    <mergeCell ref="I262:M262"/>
    <mergeCell ref="I270:M270"/>
  </mergeCells>
  <phoneticPr fontId="4"/>
  <conditionalFormatting sqref="I20:M20">
    <cfRule type="expression" dxfId="383" priority="384" stopIfTrue="1">
      <formula>TRIM($I20)=""</formula>
    </cfRule>
  </conditionalFormatting>
  <conditionalFormatting sqref="I22:Y22">
    <cfRule type="expression" dxfId="382" priority="383" stopIfTrue="1">
      <formula>AND(TRIM($I22)&lt;&gt;"", OR(ISERROR(FIND("@"&amp;LEFT($I22,3)&amp;"@", 都道府県3))=FALSE, ISERROR(FIND("@"&amp;LEFT($I22,4)&amp;"@",都道府県4))=FALSE))=FALSE</formula>
    </cfRule>
  </conditionalFormatting>
  <conditionalFormatting sqref="I24:Y24">
    <cfRule type="expression" dxfId="381" priority="382" stopIfTrue="1">
      <formula>TRIM($I24)=""</formula>
    </cfRule>
  </conditionalFormatting>
  <conditionalFormatting sqref="I26:Y26">
    <cfRule type="expression" dxfId="380" priority="381" stopIfTrue="1">
      <formula>TRIM($I26)=""</formula>
    </cfRule>
  </conditionalFormatting>
  <conditionalFormatting sqref="I28:Y28">
    <cfRule type="expression" dxfId="379" priority="380" stopIfTrue="1">
      <formula>TRIM($I28)=""</formula>
    </cfRule>
  </conditionalFormatting>
  <conditionalFormatting sqref="I30:Y30">
    <cfRule type="expression" dxfId="378" priority="379" stopIfTrue="1">
      <formula>OR(TRIM($I30)="", NOT(OR(IFERROR(SEARCH(" ",$I30),0)&gt;0, IFERROR(SEARCH("　",$I30),0)&gt;0)))</formula>
    </cfRule>
  </conditionalFormatting>
  <conditionalFormatting sqref="I32:Y32">
    <cfRule type="expression" dxfId="377" priority="378" stopIfTrue="1">
      <formula>OR(TRIM($I32)="", NOT(OR(IFERROR(SEARCH(" ",$I32),0)&gt;0, IFERROR(SEARCH("　",$I32),0)&gt;0)))</formula>
    </cfRule>
  </conditionalFormatting>
  <conditionalFormatting sqref="I34:M34">
    <cfRule type="expression" dxfId="376" priority="377" stopIfTrue="1">
      <formula>NOT(AND(TRIM($I34)&lt;&gt;"",ISNUMBER(VALUE(SUBSTITUTE($I34,"-",""))), IFERROR(SEARCH("-",$I34),0)&gt;0))</formula>
    </cfRule>
  </conditionalFormatting>
  <conditionalFormatting sqref="I36:M36">
    <cfRule type="expression" dxfId="375" priority="376" stopIfTrue="1">
      <formula>AND(TRIM($I36)&lt;&gt;"", NOT(AND(ISNUMBER(VALUE(SUBSTITUTE($I36,"-",""))), IFERROR(SEARCH("-",$I36),0)&gt;0)))</formula>
    </cfRule>
  </conditionalFormatting>
  <conditionalFormatting sqref="I38:Y38">
    <cfRule type="expression" dxfId="374" priority="375" stopIfTrue="1">
      <formula>AND(TRIM($I38)&lt;&gt;"", NOT(IFERROR(SEARCH("@",$I38),0)&gt;0))</formula>
    </cfRule>
  </conditionalFormatting>
  <conditionalFormatting sqref="I40:M40">
    <cfRule type="expression" dxfId="373" priority="374" stopIfTrue="1">
      <formula>AND($I40&lt;&gt;"一致する", $I40&lt;&gt;"一致しない")</formula>
    </cfRule>
  </conditionalFormatting>
  <conditionalFormatting sqref="I63:M63">
    <cfRule type="expression" dxfId="372" priority="373" stopIfTrue="1">
      <formula>AND($I63&lt;&gt;"しない", $I63&lt;&gt;"する")</formula>
    </cfRule>
  </conditionalFormatting>
  <conditionalFormatting sqref="I69:M69">
    <cfRule type="expression" dxfId="371" priority="372" stopIfTrue="1">
      <formula>OR(AND($I63="する",TRIM($I69)=""),AND($I63="しない",NOT(ISBLANK($I69))))</formula>
    </cfRule>
  </conditionalFormatting>
  <conditionalFormatting sqref="I71:Y71">
    <cfRule type="expression" dxfId="370" priority="371" stopIfTrue="1">
      <formula>OR(AND($I63="する",AND($I71&lt;&gt;"", OR(ISERROR(FIND("@"&amp;LEFT($I71,3)&amp;"@", 都道府県3))=FALSE, ISERROR(FIND("@"&amp;LEFT($I71,4)&amp;"@",都道府県4))=FALSE))=FALSE),AND($I63="しない",NOT(ISBLANK($I71))))</formula>
    </cfRule>
  </conditionalFormatting>
  <conditionalFormatting sqref="I73:Y73">
    <cfRule type="expression" dxfId="369" priority="370" stopIfTrue="1">
      <formula>OR(AND($I63="する",TRIM($I73)=""),AND($I63="しない",NOT(ISBLANK($I73))))</formula>
    </cfRule>
  </conditionalFormatting>
  <conditionalFormatting sqref="I75:Y75">
    <cfRule type="expression" dxfId="368" priority="369" stopIfTrue="1">
      <formula>OR(AND($I63="する",TRIM($I75)=""),AND($I63="しない",NOT(ISBLANK($I75))))</formula>
    </cfRule>
  </conditionalFormatting>
  <conditionalFormatting sqref="I77:Y77">
    <cfRule type="expression" dxfId="367" priority="368" stopIfTrue="1">
      <formula>OR(AND($I63="する",TRIM($I77)=""),AND($I63="しない",NOT(ISBLANK($I77))))</formula>
    </cfRule>
  </conditionalFormatting>
  <conditionalFormatting sqref="I79:Y79">
    <cfRule type="expression" dxfId="366" priority="367" stopIfTrue="1">
      <formula>OR(AND($I63="する",OR(TRIM($I79)="", NOT(OR(IFERROR(SEARCH(" ",$I79),0)&gt;0, IFERROR(SEARCH("　",$I79),0)&gt;0)))),AND($I63="しない",NOT(ISBLANK($I79))))</formula>
    </cfRule>
  </conditionalFormatting>
  <conditionalFormatting sqref="I81:Y81">
    <cfRule type="expression" dxfId="365" priority="366" stopIfTrue="1">
      <formula>OR(AND($I63="する",OR(TRIM($I81)="", NOT(OR(IFERROR(SEARCH(" ",$I81),0)&gt;0, IFERROR(SEARCH("　",$I81),0)&gt;0)))),AND($I63="しない",NOT(ISBLANK($I81))))</formula>
    </cfRule>
  </conditionalFormatting>
  <conditionalFormatting sqref="I83:M83">
    <cfRule type="expression" dxfId="364" priority="365" stopIfTrue="1">
      <formula>OR(AND($I63="する",NOT(AND(TRIM($I83)&lt;&gt;"",ISNUMBER(VALUE(SUBSTITUTE($I83,"-",""))),IFERROR(SEARCH("-",$I83),0)&gt;0))), AND($I63="しない",NOT(ISBLANK($I83))))</formula>
    </cfRule>
  </conditionalFormatting>
  <conditionalFormatting sqref="P83">
    <cfRule type="expression" dxfId="363" priority="364" stopIfTrue="1">
      <formula>AND($I63="しない",NOT(ISBLANK($P83)))</formula>
    </cfRule>
  </conditionalFormatting>
  <conditionalFormatting sqref="I85:M85">
    <cfRule type="expression" dxfId="362" priority="363" stopIfTrue="1">
      <formula>OR(AND($I63="する",AND(TRIM($I85)&lt;&gt;"",NOT(AND(ISNUMBER(VALUE(SUBSTITUTE($I85,"-",""))),IFERROR(SEARCH("-",$I85),0)&gt;0)))), AND($I63="しない",NOT(ISBLANK($I85))))</formula>
    </cfRule>
  </conditionalFormatting>
  <conditionalFormatting sqref="I87:Y87">
    <cfRule type="expression" dxfId="361" priority="362" stopIfTrue="1">
      <formula>OR(AND($I63="する",AND(TRIM($I87)&lt;&gt;"",NOT(IFERROR(SEARCH("@",$I87),0)&gt;0))),AND($I63="しない",NOT(ISBLANK($I87))))</formula>
    </cfRule>
  </conditionalFormatting>
  <conditionalFormatting sqref="I114:Y114">
    <cfRule type="expression" dxfId="360" priority="361" stopIfTrue="1">
      <formula>AND(TRIM($I114)&lt;&gt;"", NOT(OR(IFERROR(SEARCH(" ",$I114),0)&gt;0, IFERROR(SEARCH("　",$I114),0)&gt;0)))</formula>
    </cfRule>
  </conditionalFormatting>
  <conditionalFormatting sqref="I116:Y116">
    <cfRule type="expression" dxfId="359" priority="360" stopIfTrue="1">
      <formula>AND(TRIM($I116)&lt;&gt;"", NOT(OR(IFERROR(SEARCH(" ",$I116),0)&gt;0, IFERROR(SEARCH("　",$I116),0)&gt;0)))</formula>
    </cfRule>
  </conditionalFormatting>
  <conditionalFormatting sqref="I120:Y120">
    <cfRule type="expression" dxfId="358" priority="359" stopIfTrue="1">
      <formula>AND(TRIM($I120)&lt;&gt;"", AND(OR(ISERROR(FIND("@"&amp;LEFT($I120,3)&amp;"@", 都道府県3))=FALSE, ISERROR(FIND("@"&amp;LEFT($I120,4)&amp;"@",都道府県4))=FALSE))=FALSE)</formula>
    </cfRule>
  </conditionalFormatting>
  <conditionalFormatting sqref="I122:M122">
    <cfRule type="expression" dxfId="357" priority="358" stopIfTrue="1">
      <formula>AND(TRIM($I122)&lt;&gt;"", NOT(AND(ISNUMBER(VALUE(SUBSTITUTE($I122,"-",""))), IFERROR(SEARCH("-",$I122),0)&gt;0)))</formula>
    </cfRule>
  </conditionalFormatting>
  <conditionalFormatting sqref="I124:M124">
    <cfRule type="expression" dxfId="356" priority="357" stopIfTrue="1">
      <formula>AND(TRIM($I124)&lt;&gt;"", NOT(AND(ISNUMBER(VALUE(SUBSTITUTE($I124,"-",""))), IFERROR(SEARCH("-",$I124),0)&gt;0)))</formula>
    </cfRule>
  </conditionalFormatting>
  <conditionalFormatting sqref="I126:Y126">
    <cfRule type="expression" dxfId="355" priority="356" stopIfTrue="1">
      <formula>AND(TRIM($I126)&lt;&gt;"", NOT(IFERROR(SEARCH("@",$I126),0)&gt;0))</formula>
    </cfRule>
  </conditionalFormatting>
  <conditionalFormatting sqref="I153:M153">
    <cfRule type="expression" dxfId="354" priority="355" stopIfTrue="1">
      <formula>AND($I153&lt;&gt;"しない", $I153&lt;&gt;"する")</formula>
    </cfRule>
  </conditionalFormatting>
  <conditionalFormatting sqref="I155:Y155">
    <cfRule type="expression" dxfId="353" priority="354" stopIfTrue="1">
      <formula>AND($I153="する",OR(TRIM($I155)="", NOT(OR(IFERROR(SEARCH(" ",$I155),0)&gt;0, IFERROR(SEARCH("　",$I155),0)&gt;0))))</formula>
    </cfRule>
  </conditionalFormatting>
  <conditionalFormatting sqref="I157:Y157">
    <cfRule type="expression" dxfId="352" priority="353" stopIfTrue="1">
      <formula>AND($I153="する",OR(TRIM($I157)="", NOT(OR(IFERROR(SEARCH(" ",$I157),0)&gt;0, IFERROR(SEARCH("　",$I157),0)&gt;0))))</formula>
    </cfRule>
  </conditionalFormatting>
  <conditionalFormatting sqref="I159:M159">
    <cfRule type="expression" dxfId="351" priority="352" stopIfTrue="1">
      <formula>AND($I153="する",OR(TRIM($I159)="", LEN($I159)&lt;&gt;8, NOT(ISNUMBER(VALUE(I159))), IFERROR(SEARCH("-", $I159),0)&gt;0))</formula>
    </cfRule>
  </conditionalFormatting>
  <conditionalFormatting sqref="I161:M161">
    <cfRule type="expression" dxfId="350" priority="351" stopIfTrue="1">
      <formula>AND($I153="する",TRIM($I161)="")</formula>
    </cfRule>
  </conditionalFormatting>
  <conditionalFormatting sqref="I163:Y163">
    <cfRule type="expression" dxfId="349" priority="350" stopIfTrue="1">
      <formula>AND($I153="する",AND($I163&lt;&gt;"", OR(ISERROR(FIND("@"&amp;LEFT($I163,3)&amp;"@", 都道府県3))=FALSE, ISERROR(FIND("@"&amp;LEFT($I163,4)&amp;"@",都道府県4))=FALSE))=FALSE)</formula>
    </cfRule>
  </conditionalFormatting>
  <conditionalFormatting sqref="I165:M165">
    <cfRule type="expression" dxfId="348" priority="349" stopIfTrue="1">
      <formula>AND($I153="する",NOT(AND(TRIM($I165)&lt;&gt;"",ISNUMBER(VALUE(SUBSTITUTE($I165,"-",""))),IFERROR(SEARCH("-",$I165),0)&gt;0)))</formula>
    </cfRule>
  </conditionalFormatting>
  <conditionalFormatting sqref="I167:M167">
    <cfRule type="expression" dxfId="347" priority="348" stopIfTrue="1">
      <formula>AND($I153="する",AND(TRIM($I167)&lt;&gt;"",NOT(AND(ISNUMBER(VALUE(SUBSTITUTE($I167,"-",""))),IFERROR(SEARCH("-",$I167),0)&gt;0))))</formula>
    </cfRule>
  </conditionalFormatting>
  <conditionalFormatting sqref="I169:Y169">
    <cfRule type="expression" dxfId="346" priority="347" stopIfTrue="1">
      <formula>AND($I153="する",AND(TRIM($I169)&lt;&gt;"", NOT(IFERROR(SEARCH("@",$I169),0)&gt;0)))</formula>
    </cfRule>
  </conditionalFormatting>
  <conditionalFormatting sqref="K183:M183">
    <cfRule type="expression" dxfId="345" priority="346" stopIfTrue="1">
      <formula>$A$182&lt;&gt;0</formula>
    </cfRule>
  </conditionalFormatting>
  <conditionalFormatting sqref="K184:M184">
    <cfRule type="expression" dxfId="344" priority="345" stopIfTrue="1">
      <formula>$A$182&lt;&gt;0</formula>
    </cfRule>
  </conditionalFormatting>
  <conditionalFormatting sqref="N184:V184">
    <cfRule type="expression" dxfId="343" priority="344" stopIfTrue="1">
      <formula>AND($K184="○",ISBLANK($N184))</formula>
    </cfRule>
  </conditionalFormatting>
  <conditionalFormatting sqref="K185:M185">
    <cfRule type="expression" dxfId="342" priority="343" stopIfTrue="1">
      <formula>$A$182&lt;&gt;0</formula>
    </cfRule>
  </conditionalFormatting>
  <conditionalFormatting sqref="N185:V185">
    <cfRule type="expression" dxfId="341" priority="342" stopIfTrue="1">
      <formula>AND($K185="○",ISBLANK($N185))</formula>
    </cfRule>
  </conditionalFormatting>
  <conditionalFormatting sqref="K186:M187">
    <cfRule type="expression" dxfId="340" priority="341" stopIfTrue="1">
      <formula>$A$182&lt;&gt;0</formula>
    </cfRule>
  </conditionalFormatting>
  <conditionalFormatting sqref="N186:V186">
    <cfRule type="expression" dxfId="339" priority="340" stopIfTrue="1">
      <formula>AND($K186="○",ISBLANK($N186))</formula>
    </cfRule>
  </conditionalFormatting>
  <conditionalFormatting sqref="W186:X186">
    <cfRule type="expression" dxfId="338" priority="339" stopIfTrue="1">
      <formula>AND($K186="○",ISBLANK($W186))</formula>
    </cfRule>
  </conditionalFormatting>
  <conditionalFormatting sqref="I189:M189">
    <cfRule type="expression" dxfId="337" priority="338" stopIfTrue="1">
      <formula>TRIM($I189)=""</formula>
    </cfRule>
  </conditionalFormatting>
  <conditionalFormatting sqref="I196:M196">
    <cfRule type="expression" dxfId="336" priority="337" stopIfTrue="1">
      <formula>TRIM($I196)=""</formula>
    </cfRule>
  </conditionalFormatting>
  <conditionalFormatting sqref="I197:M197">
    <cfRule type="expression" dxfId="335" priority="336" stopIfTrue="1">
      <formula>TRIM($I197)=""</formula>
    </cfRule>
  </conditionalFormatting>
  <conditionalFormatting sqref="I198:M198">
    <cfRule type="expression" dxfId="334" priority="335" stopIfTrue="1">
      <formula>TRIM($I198)=""</formula>
    </cfRule>
  </conditionalFormatting>
  <conditionalFormatting sqref="I200:M200">
    <cfRule type="expression" dxfId="333" priority="334" stopIfTrue="1">
      <formula>TRIM($I200)=""</formula>
    </cfRule>
  </conditionalFormatting>
  <conditionalFormatting sqref="I210:M210">
    <cfRule type="expression" dxfId="332" priority="333" stopIfTrue="1">
      <formula>ISBLANK($I210)</formula>
    </cfRule>
  </conditionalFormatting>
  <conditionalFormatting sqref="P210">
    <cfRule type="expression" dxfId="331" priority="332" stopIfTrue="1">
      <formula>OR(NOT(ISNUMBER(VALUE(P210))), TRIM(P210)="", LEN(P210)&lt;&gt;6)</formula>
    </cfRule>
  </conditionalFormatting>
  <conditionalFormatting sqref="I212:M212">
    <cfRule type="expression" dxfId="330" priority="331" stopIfTrue="1">
      <formula>TRIM($I212)=""</formula>
    </cfRule>
  </conditionalFormatting>
  <conditionalFormatting sqref="I214:M214">
    <cfRule type="expression" dxfId="329" priority="330" stopIfTrue="1">
      <formula>TRIM($I214)=""</formula>
    </cfRule>
  </conditionalFormatting>
  <conditionalFormatting sqref="I216:M216">
    <cfRule type="expression" dxfId="328" priority="329" stopIfTrue="1">
      <formula>TRIM($I216)=""</formula>
    </cfRule>
  </conditionalFormatting>
  <conditionalFormatting sqref="L224:M224">
    <cfRule type="expression" dxfId="327" priority="328" stopIfTrue="1">
      <formula>希望&lt;&gt;0</formula>
    </cfRule>
  </conditionalFormatting>
  <conditionalFormatting sqref="N224:O224">
    <cfRule type="expression" dxfId="326" priority="327" stopIfTrue="1">
      <formula>AND($L224="○", AND(N224&lt;&gt;"一般", N224&lt;&gt;"特定"))</formula>
    </cfRule>
  </conditionalFormatting>
  <conditionalFormatting sqref="P224">
    <cfRule type="expression" dxfId="325" priority="326" stopIfTrue="1">
      <formula>AND($L224="○", TRIM($P224)="")</formula>
    </cfRule>
  </conditionalFormatting>
  <conditionalFormatting sqref="Q224:R224">
    <cfRule type="expression" dxfId="324" priority="325" stopIfTrue="1">
      <formula>AND($L224="○", TRIM($Q224)="")</formula>
    </cfRule>
  </conditionalFormatting>
  <conditionalFormatting sqref="S224">
    <cfRule type="expression" dxfId="323" priority="324" stopIfTrue="1">
      <formula>AND($L224="○", TRIM($S224)="")</formula>
    </cfRule>
  </conditionalFormatting>
  <conditionalFormatting sqref="T224">
    <cfRule type="expression" dxfId="322" priority="323" stopIfTrue="1">
      <formula>AND($L224="○", TRIM($T224)="")</formula>
    </cfRule>
  </conditionalFormatting>
  <conditionalFormatting sqref="U224">
    <cfRule type="expression" dxfId="321" priority="322" stopIfTrue="1">
      <formula>AND($L224="○", TRIM($U224)="")</formula>
    </cfRule>
  </conditionalFormatting>
  <conditionalFormatting sqref="V224">
    <cfRule type="expression" dxfId="320" priority="321" stopIfTrue="1">
      <formula>AND($L224="○", TRIM($V224)="")</formula>
    </cfRule>
  </conditionalFormatting>
  <conditionalFormatting sqref="W224">
    <cfRule type="expression" dxfId="319" priority="320" stopIfTrue="1">
      <formula>AND($L224="○", TRIM($W224)="")</formula>
    </cfRule>
  </conditionalFormatting>
  <conditionalFormatting sqref="X224">
    <cfRule type="expression" dxfId="318" priority="319" stopIfTrue="1">
      <formula>AND($L224="○", TRIM($X224)="")</formula>
    </cfRule>
  </conditionalFormatting>
  <conditionalFormatting sqref="Y224">
    <cfRule type="expression" dxfId="317" priority="318" stopIfTrue="1">
      <formula>AND($L224="○", TRIM($Y224)="")</formula>
    </cfRule>
  </conditionalFormatting>
  <conditionalFormatting sqref="L225:M225">
    <cfRule type="expression" dxfId="316" priority="317" stopIfTrue="1">
      <formula>希望&lt;&gt;0</formula>
    </cfRule>
  </conditionalFormatting>
  <conditionalFormatting sqref="N225:O225">
    <cfRule type="expression" dxfId="315" priority="316" stopIfTrue="1">
      <formula>AND($L225="○", AND(N225&lt;&gt;"一般", N225&lt;&gt;"特定"))</formula>
    </cfRule>
  </conditionalFormatting>
  <conditionalFormatting sqref="P225">
    <cfRule type="expression" dxfId="314" priority="315" stopIfTrue="1">
      <formula>AND($L225="○", TRIM($P225)="")</formula>
    </cfRule>
  </conditionalFormatting>
  <conditionalFormatting sqref="Q225:R225">
    <cfRule type="expression" dxfId="313" priority="314" stopIfTrue="1">
      <formula>AND($L225="○", TRIM($Q225)="")</formula>
    </cfRule>
  </conditionalFormatting>
  <conditionalFormatting sqref="S225">
    <cfRule type="expression" dxfId="312" priority="313" stopIfTrue="1">
      <formula>AND($L225="○", TRIM($S225)="")</formula>
    </cfRule>
  </conditionalFormatting>
  <conditionalFormatting sqref="T225">
    <cfRule type="expression" dxfId="311" priority="312" stopIfTrue="1">
      <formula>AND($L225="○", TRIM($T225)="")</formula>
    </cfRule>
  </conditionalFormatting>
  <conditionalFormatting sqref="U225">
    <cfRule type="expression" dxfId="310" priority="311" stopIfTrue="1">
      <formula>AND($L225="○", TRIM($U225)="")</formula>
    </cfRule>
  </conditionalFormatting>
  <conditionalFormatting sqref="V225">
    <cfRule type="expression" dxfId="309" priority="310" stopIfTrue="1">
      <formula>AND($L225="○", TRIM($V225)="")</formula>
    </cfRule>
  </conditionalFormatting>
  <conditionalFormatting sqref="W225">
    <cfRule type="expression" dxfId="308" priority="309" stopIfTrue="1">
      <formula>AND($L225="○", TRIM($W225)="")</formula>
    </cfRule>
  </conditionalFormatting>
  <conditionalFormatting sqref="X225">
    <cfRule type="expression" dxfId="307" priority="308" stopIfTrue="1">
      <formula>AND($L225="○", TRIM($X225)="")</formula>
    </cfRule>
  </conditionalFormatting>
  <conditionalFormatting sqref="Y225">
    <cfRule type="expression" dxfId="306" priority="307" stopIfTrue="1">
      <formula>AND($L225="○", TRIM($Y225)="")</formula>
    </cfRule>
  </conditionalFormatting>
  <conditionalFormatting sqref="L226:M226">
    <cfRule type="expression" dxfId="305" priority="306" stopIfTrue="1">
      <formula>希望&lt;&gt;0</formula>
    </cfRule>
  </conditionalFormatting>
  <conditionalFormatting sqref="N226:O226">
    <cfRule type="expression" dxfId="304" priority="305" stopIfTrue="1">
      <formula>AND($L226="○", AND(N226&lt;&gt;"一般", N226&lt;&gt;"特定"))</formula>
    </cfRule>
  </conditionalFormatting>
  <conditionalFormatting sqref="P226">
    <cfRule type="expression" dxfId="303" priority="304" stopIfTrue="1">
      <formula>AND($L226="○", TRIM($P226)="")</formula>
    </cfRule>
  </conditionalFormatting>
  <conditionalFormatting sqref="Q226:R226">
    <cfRule type="expression" dxfId="302" priority="303" stopIfTrue="1">
      <formula>AND($L226="○", TRIM($Q226)="")</formula>
    </cfRule>
  </conditionalFormatting>
  <conditionalFormatting sqref="S226">
    <cfRule type="expression" dxfId="301" priority="302" stopIfTrue="1">
      <formula>AND($L226="○", TRIM($S226)="")</formula>
    </cfRule>
  </conditionalFormatting>
  <conditionalFormatting sqref="T226">
    <cfRule type="expression" dxfId="300" priority="301" stopIfTrue="1">
      <formula>AND($L226="○", TRIM($T226)="")</formula>
    </cfRule>
  </conditionalFormatting>
  <conditionalFormatting sqref="U226">
    <cfRule type="expression" dxfId="299" priority="300" stopIfTrue="1">
      <formula>AND($L226="○", TRIM($U226)="")</formula>
    </cfRule>
  </conditionalFormatting>
  <conditionalFormatting sqref="V226">
    <cfRule type="expression" dxfId="298" priority="299" stopIfTrue="1">
      <formula>AND($L226="○", TRIM($V226)="")</formula>
    </cfRule>
  </conditionalFormatting>
  <conditionalFormatting sqref="W226">
    <cfRule type="expression" dxfId="297" priority="298" stopIfTrue="1">
      <formula>AND($L226="○", TRIM($W226)="")</formula>
    </cfRule>
  </conditionalFormatting>
  <conditionalFormatting sqref="X226">
    <cfRule type="expression" dxfId="296" priority="297" stopIfTrue="1">
      <formula>AND($L226="○", TRIM($X226)="")</formula>
    </cfRule>
  </conditionalFormatting>
  <conditionalFormatting sqref="Y226">
    <cfRule type="expression" dxfId="295" priority="296" stopIfTrue="1">
      <formula>AND($L226="○", TRIM($Y226)="")</formula>
    </cfRule>
  </conditionalFormatting>
  <conditionalFormatting sqref="L227:M227">
    <cfRule type="expression" dxfId="294" priority="295" stopIfTrue="1">
      <formula>希望&lt;&gt;0</formula>
    </cfRule>
  </conditionalFormatting>
  <conditionalFormatting sqref="N227:O227">
    <cfRule type="expression" dxfId="293" priority="294" stopIfTrue="1">
      <formula>AND($L227="○", AND(N227&lt;&gt;"一般", N227&lt;&gt;"特定"))</formula>
    </cfRule>
  </conditionalFormatting>
  <conditionalFormatting sqref="P227">
    <cfRule type="expression" dxfId="292" priority="293" stopIfTrue="1">
      <formula>AND($L227="○", TRIM($P227)="")</formula>
    </cfRule>
  </conditionalFormatting>
  <conditionalFormatting sqref="Q227:R227">
    <cfRule type="expression" dxfId="291" priority="292" stopIfTrue="1">
      <formula>AND($L227="○", TRIM($Q227)="")</formula>
    </cfRule>
  </conditionalFormatting>
  <conditionalFormatting sqref="S227">
    <cfRule type="expression" dxfId="290" priority="291" stopIfTrue="1">
      <formula>AND($L227="○", TRIM($S227)="")</formula>
    </cfRule>
  </conditionalFormatting>
  <conditionalFormatting sqref="T227">
    <cfRule type="expression" dxfId="289" priority="290" stopIfTrue="1">
      <formula>AND($L227="○", TRIM($T227)="")</formula>
    </cfRule>
  </conditionalFormatting>
  <conditionalFormatting sqref="U227">
    <cfRule type="expression" dxfId="288" priority="289" stopIfTrue="1">
      <formula>AND($L227="○", TRIM($U227)="")</formula>
    </cfRule>
  </conditionalFormatting>
  <conditionalFormatting sqref="V227">
    <cfRule type="expression" dxfId="287" priority="288" stopIfTrue="1">
      <formula>AND($L227="○", TRIM($V227)="")</formula>
    </cfRule>
  </conditionalFormatting>
  <conditionalFormatting sqref="W227">
    <cfRule type="expression" dxfId="286" priority="287" stopIfTrue="1">
      <formula>AND($L227="○", TRIM($W227)="")</formula>
    </cfRule>
  </conditionalFormatting>
  <conditionalFormatting sqref="X227">
    <cfRule type="expression" dxfId="285" priority="286" stopIfTrue="1">
      <formula>AND($L227="○", TRIM($X227)="")</formula>
    </cfRule>
  </conditionalFormatting>
  <conditionalFormatting sqref="Y227">
    <cfRule type="expression" dxfId="284" priority="285" stopIfTrue="1">
      <formula>AND($L227="○", TRIM($Y227)="")</formula>
    </cfRule>
  </conditionalFormatting>
  <conditionalFormatting sqref="L228:M228">
    <cfRule type="expression" dxfId="283" priority="284" stopIfTrue="1">
      <formula>希望&lt;&gt;0</formula>
    </cfRule>
  </conditionalFormatting>
  <conditionalFormatting sqref="N228:O228">
    <cfRule type="expression" dxfId="282" priority="283" stopIfTrue="1">
      <formula>AND($L228="○", AND(N228&lt;&gt;"一般", N228&lt;&gt;"特定"))</formula>
    </cfRule>
  </conditionalFormatting>
  <conditionalFormatting sqref="P228">
    <cfRule type="expression" dxfId="281" priority="282" stopIfTrue="1">
      <formula>AND($L228="○", TRIM($P228)="")</formula>
    </cfRule>
  </conditionalFormatting>
  <conditionalFormatting sqref="Q228:R228">
    <cfRule type="expression" dxfId="280" priority="281" stopIfTrue="1">
      <formula>AND($L228="○", TRIM($Q228)="")</formula>
    </cfRule>
  </conditionalFormatting>
  <conditionalFormatting sqref="S228">
    <cfRule type="expression" dxfId="279" priority="280" stopIfTrue="1">
      <formula>AND($L228="○", TRIM($S228)="")</formula>
    </cfRule>
  </conditionalFormatting>
  <conditionalFormatting sqref="T228">
    <cfRule type="expression" dxfId="278" priority="279" stopIfTrue="1">
      <formula>AND($L228="○", TRIM($T228)="")</formula>
    </cfRule>
  </conditionalFormatting>
  <conditionalFormatting sqref="U228">
    <cfRule type="expression" dxfId="277" priority="278" stopIfTrue="1">
      <formula>AND($L228="○", TRIM($U228)="")</formula>
    </cfRule>
  </conditionalFormatting>
  <conditionalFormatting sqref="V228">
    <cfRule type="expression" dxfId="276" priority="277" stopIfTrue="1">
      <formula>AND($L228="○", TRIM($V228)="")</formula>
    </cfRule>
  </conditionalFormatting>
  <conditionalFormatting sqref="W228">
    <cfRule type="expression" dxfId="275" priority="276" stopIfTrue="1">
      <formula>AND($L228="○", TRIM($W228)="")</formula>
    </cfRule>
  </conditionalFormatting>
  <conditionalFormatting sqref="X228">
    <cfRule type="expression" dxfId="274" priority="275" stopIfTrue="1">
      <formula>AND($L228="○", TRIM($X228)="")</formula>
    </cfRule>
  </conditionalFormatting>
  <conditionalFormatting sqref="Y228">
    <cfRule type="expression" dxfId="273" priority="274" stopIfTrue="1">
      <formula>AND($L228="○", TRIM($Y228)="")</formula>
    </cfRule>
  </conditionalFormatting>
  <conditionalFormatting sqref="L229:M229">
    <cfRule type="expression" dxfId="272" priority="273" stopIfTrue="1">
      <formula>希望&lt;&gt;0</formula>
    </cfRule>
  </conditionalFormatting>
  <conditionalFormatting sqref="N229:O229">
    <cfRule type="expression" dxfId="271" priority="272" stopIfTrue="1">
      <formula>AND($L229="○", AND(N229&lt;&gt;"一般", N229&lt;&gt;"特定"))</formula>
    </cfRule>
  </conditionalFormatting>
  <conditionalFormatting sqref="P229">
    <cfRule type="expression" dxfId="270" priority="271" stopIfTrue="1">
      <formula>AND($L229="○", TRIM($P229)="")</formula>
    </cfRule>
  </conditionalFormatting>
  <conditionalFormatting sqref="Q229:R229">
    <cfRule type="expression" dxfId="269" priority="270" stopIfTrue="1">
      <formula>AND($L229="○", TRIM($Q229)="")</formula>
    </cfRule>
  </conditionalFormatting>
  <conditionalFormatting sqref="S229">
    <cfRule type="expression" dxfId="268" priority="269" stopIfTrue="1">
      <formula>AND($L229="○", TRIM($S229)="")</formula>
    </cfRule>
  </conditionalFormatting>
  <conditionalFormatting sqref="T229">
    <cfRule type="expression" dxfId="267" priority="268" stopIfTrue="1">
      <formula>AND($L229="○", TRIM($T229)="")</formula>
    </cfRule>
  </conditionalFormatting>
  <conditionalFormatting sqref="U229">
    <cfRule type="expression" dxfId="266" priority="267" stopIfTrue="1">
      <formula>AND($L229="○", TRIM($U229)="")</formula>
    </cfRule>
  </conditionalFormatting>
  <conditionalFormatting sqref="V229">
    <cfRule type="expression" dxfId="265" priority="266" stopIfTrue="1">
      <formula>AND($L229="○", TRIM($V229)="")</formula>
    </cfRule>
  </conditionalFormatting>
  <conditionalFormatting sqref="W229">
    <cfRule type="expression" dxfId="264" priority="265" stopIfTrue="1">
      <formula>AND($L229="○", TRIM($W229)="")</formula>
    </cfRule>
  </conditionalFormatting>
  <conditionalFormatting sqref="X229">
    <cfRule type="expression" dxfId="263" priority="264" stopIfTrue="1">
      <formula>AND($L229="○", TRIM($X229)="")</formula>
    </cfRule>
  </conditionalFormatting>
  <conditionalFormatting sqref="Y229">
    <cfRule type="expression" dxfId="262" priority="263" stopIfTrue="1">
      <formula>AND($L229="○", TRIM($Y229)="")</formula>
    </cfRule>
  </conditionalFormatting>
  <conditionalFormatting sqref="L230:M230">
    <cfRule type="expression" dxfId="261" priority="262" stopIfTrue="1">
      <formula>希望&lt;&gt;0</formula>
    </cfRule>
  </conditionalFormatting>
  <conditionalFormatting sqref="N230:O230">
    <cfRule type="expression" dxfId="260" priority="261" stopIfTrue="1">
      <formula>AND($L230="○", AND(N230&lt;&gt;"一般", N230&lt;&gt;"特定"))</formula>
    </cfRule>
  </conditionalFormatting>
  <conditionalFormatting sqref="P230">
    <cfRule type="expression" dxfId="259" priority="260" stopIfTrue="1">
      <formula>AND($L230="○", TRIM($P230)="")</formula>
    </cfRule>
  </conditionalFormatting>
  <conditionalFormatting sqref="Q230:R230">
    <cfRule type="expression" dxfId="258" priority="259" stopIfTrue="1">
      <formula>AND($L230="○", TRIM($Q230)="")</formula>
    </cfRule>
  </conditionalFormatting>
  <conditionalFormatting sqref="S230">
    <cfRule type="expression" dxfId="257" priority="258" stopIfTrue="1">
      <formula>AND($L230="○", TRIM($S230)="")</formula>
    </cfRule>
  </conditionalFormatting>
  <conditionalFormatting sqref="T230">
    <cfRule type="expression" dxfId="256" priority="257" stopIfTrue="1">
      <formula>AND($L230="○", TRIM($T230)="")</formula>
    </cfRule>
  </conditionalFormatting>
  <conditionalFormatting sqref="U230">
    <cfRule type="expression" dxfId="255" priority="256" stopIfTrue="1">
      <formula>AND($L230="○", TRIM($U230)="")</formula>
    </cfRule>
  </conditionalFormatting>
  <conditionalFormatting sqref="V230">
    <cfRule type="expression" dxfId="254" priority="255" stopIfTrue="1">
      <formula>AND($L230="○", TRIM($V230)="")</formula>
    </cfRule>
  </conditionalFormatting>
  <conditionalFormatting sqref="W230">
    <cfRule type="expression" dxfId="253" priority="254" stopIfTrue="1">
      <formula>AND($L230="○", TRIM($W230)="")</formula>
    </cfRule>
  </conditionalFormatting>
  <conditionalFormatting sqref="X230">
    <cfRule type="expression" dxfId="252" priority="253" stopIfTrue="1">
      <formula>AND($L230="○", TRIM($X230)="")</formula>
    </cfRule>
  </conditionalFormatting>
  <conditionalFormatting sqref="Y230">
    <cfRule type="expression" dxfId="251" priority="252" stopIfTrue="1">
      <formula>AND($L230="○", TRIM($Y230)="")</formula>
    </cfRule>
  </conditionalFormatting>
  <conditionalFormatting sqref="L231:M231">
    <cfRule type="expression" dxfId="250" priority="251" stopIfTrue="1">
      <formula>希望&lt;&gt;0</formula>
    </cfRule>
  </conditionalFormatting>
  <conditionalFormatting sqref="N231:O231">
    <cfRule type="expression" dxfId="249" priority="250" stopIfTrue="1">
      <formula>AND($L231="○", AND(N231&lt;&gt;"一般", N231&lt;&gt;"特定"))</formula>
    </cfRule>
  </conditionalFormatting>
  <conditionalFormatting sqref="P231">
    <cfRule type="expression" dxfId="248" priority="249" stopIfTrue="1">
      <formula>AND($L231="○", TRIM($P231)="")</formula>
    </cfRule>
  </conditionalFormatting>
  <conditionalFormatting sqref="Q231:R231">
    <cfRule type="expression" dxfId="247" priority="248" stopIfTrue="1">
      <formula>AND($L231="○", TRIM($Q231)="")</formula>
    </cfRule>
  </conditionalFormatting>
  <conditionalFormatting sqref="S231">
    <cfRule type="expression" dxfId="246" priority="247" stopIfTrue="1">
      <formula>AND($L231="○", TRIM($S231)="")</formula>
    </cfRule>
  </conditionalFormatting>
  <conditionalFormatting sqref="T231">
    <cfRule type="expression" dxfId="245" priority="246" stopIfTrue="1">
      <formula>AND($L231="○", TRIM($T231)="")</formula>
    </cfRule>
  </conditionalFormatting>
  <conditionalFormatting sqref="U231">
    <cfRule type="expression" dxfId="244" priority="245" stopIfTrue="1">
      <formula>AND($L231="○", TRIM($U231)="")</formula>
    </cfRule>
  </conditionalFormatting>
  <conditionalFormatting sqref="V231">
    <cfRule type="expression" dxfId="243" priority="244" stopIfTrue="1">
      <formula>AND($L231="○", TRIM($V231)="")</formula>
    </cfRule>
  </conditionalFormatting>
  <conditionalFormatting sqref="W231">
    <cfRule type="expression" dxfId="242" priority="243" stopIfTrue="1">
      <formula>AND($L231="○", TRIM($W231)="")</formula>
    </cfRule>
  </conditionalFormatting>
  <conditionalFormatting sqref="X231">
    <cfRule type="expression" dxfId="241" priority="242" stopIfTrue="1">
      <formula>AND($L231="○", TRIM($X231)="")</formula>
    </cfRule>
  </conditionalFormatting>
  <conditionalFormatting sqref="Y231">
    <cfRule type="expression" dxfId="240" priority="241" stopIfTrue="1">
      <formula>AND($L231="○", TRIM($Y231)="")</formula>
    </cfRule>
  </conditionalFormatting>
  <conditionalFormatting sqref="L232:M232">
    <cfRule type="expression" dxfId="239" priority="240" stopIfTrue="1">
      <formula>希望&lt;&gt;0</formula>
    </cfRule>
  </conditionalFormatting>
  <conditionalFormatting sqref="N232:O232">
    <cfRule type="expression" dxfId="238" priority="239" stopIfTrue="1">
      <formula>AND($L232="○", AND(N232&lt;&gt;"一般", N232&lt;&gt;"特定"))</formula>
    </cfRule>
  </conditionalFormatting>
  <conditionalFormatting sqref="P232">
    <cfRule type="expression" dxfId="237" priority="238" stopIfTrue="1">
      <formula>AND($L232="○", TRIM($P232)="")</formula>
    </cfRule>
  </conditionalFormatting>
  <conditionalFormatting sqref="Q232:R232">
    <cfRule type="expression" dxfId="236" priority="237" stopIfTrue="1">
      <formula>AND($L232="○", TRIM($Q232)="")</formula>
    </cfRule>
  </conditionalFormatting>
  <conditionalFormatting sqref="S232">
    <cfRule type="expression" dxfId="235" priority="236" stopIfTrue="1">
      <formula>AND($L232="○", TRIM($S232)="")</formula>
    </cfRule>
  </conditionalFormatting>
  <conditionalFormatting sqref="T232">
    <cfRule type="expression" dxfId="234" priority="235" stopIfTrue="1">
      <formula>AND($L232="○", TRIM($T232)="")</formula>
    </cfRule>
  </conditionalFormatting>
  <conditionalFormatting sqref="U232">
    <cfRule type="expression" dxfId="233" priority="234" stopIfTrue="1">
      <formula>AND($L232="○", TRIM($U232)="")</formula>
    </cfRule>
  </conditionalFormatting>
  <conditionalFormatting sqref="V232">
    <cfRule type="expression" dxfId="232" priority="233" stopIfTrue="1">
      <formula>AND($L232="○", TRIM($V232)="")</formula>
    </cfRule>
  </conditionalFormatting>
  <conditionalFormatting sqref="W232">
    <cfRule type="expression" dxfId="231" priority="232" stopIfTrue="1">
      <formula>AND($L232="○", TRIM($W232)="")</formula>
    </cfRule>
  </conditionalFormatting>
  <conditionalFormatting sqref="X232">
    <cfRule type="expression" dxfId="230" priority="231" stopIfTrue="1">
      <formula>AND($L232="○", TRIM($X232)="")</formula>
    </cfRule>
  </conditionalFormatting>
  <conditionalFormatting sqref="Y232">
    <cfRule type="expression" dxfId="229" priority="230" stopIfTrue="1">
      <formula>AND($L232="○", TRIM($Y232)="")</formula>
    </cfRule>
  </conditionalFormatting>
  <conditionalFormatting sqref="L233:M233">
    <cfRule type="expression" dxfId="228" priority="229" stopIfTrue="1">
      <formula>希望&lt;&gt;0</formula>
    </cfRule>
  </conditionalFormatting>
  <conditionalFormatting sqref="N233:O233">
    <cfRule type="expression" dxfId="227" priority="228" stopIfTrue="1">
      <formula>AND($L233="○", AND(N233&lt;&gt;"一般", N233&lt;&gt;"特定"))</formula>
    </cfRule>
  </conditionalFormatting>
  <conditionalFormatting sqref="P233">
    <cfRule type="expression" dxfId="226" priority="227" stopIfTrue="1">
      <formula>AND($L233="○", TRIM($P233)="")</formula>
    </cfRule>
  </conditionalFormatting>
  <conditionalFormatting sqref="Q233:R233">
    <cfRule type="expression" dxfId="225" priority="226" stopIfTrue="1">
      <formula>AND($L233="○", TRIM($Q233)="")</formula>
    </cfRule>
  </conditionalFormatting>
  <conditionalFormatting sqref="S233">
    <cfRule type="expression" dxfId="224" priority="225" stopIfTrue="1">
      <formula>AND($L233="○", TRIM($S233)="")</formula>
    </cfRule>
  </conditionalFormatting>
  <conditionalFormatting sqref="T233">
    <cfRule type="expression" dxfId="223" priority="224" stopIfTrue="1">
      <formula>AND($L233="○", TRIM($T233)="")</formula>
    </cfRule>
  </conditionalFormatting>
  <conditionalFormatting sqref="U233">
    <cfRule type="expression" dxfId="222" priority="223" stopIfTrue="1">
      <formula>AND($L233="○", TRIM($U233)="")</formula>
    </cfRule>
  </conditionalFormatting>
  <conditionalFormatting sqref="V233">
    <cfRule type="expression" dxfId="221" priority="222" stopIfTrue="1">
      <formula>AND($L233="○", TRIM($V233)="")</formula>
    </cfRule>
  </conditionalFormatting>
  <conditionalFormatting sqref="W233">
    <cfRule type="expression" dxfId="220" priority="221" stopIfTrue="1">
      <formula>AND($L233="○", TRIM($W233)="")</formula>
    </cfRule>
  </conditionalFormatting>
  <conditionalFormatting sqref="X233">
    <cfRule type="expression" dxfId="219" priority="220" stopIfTrue="1">
      <formula>AND($L233="○", TRIM($X233)="")</formula>
    </cfRule>
  </conditionalFormatting>
  <conditionalFormatting sqref="Y233">
    <cfRule type="expression" dxfId="218" priority="219" stopIfTrue="1">
      <formula>AND($L233="○", TRIM($Y233)="")</formula>
    </cfRule>
  </conditionalFormatting>
  <conditionalFormatting sqref="L234:M234">
    <cfRule type="expression" dxfId="217" priority="218" stopIfTrue="1">
      <formula>希望&lt;&gt;0</formula>
    </cfRule>
  </conditionalFormatting>
  <conditionalFormatting sqref="N234:O234">
    <cfRule type="expression" dxfId="216" priority="217" stopIfTrue="1">
      <formula>AND($L234="○", AND(N234&lt;&gt;"一般", N234&lt;&gt;"特定"))</formula>
    </cfRule>
  </conditionalFormatting>
  <conditionalFormatting sqref="P234">
    <cfRule type="expression" dxfId="215" priority="216" stopIfTrue="1">
      <formula>AND($L234="○", TRIM($P234)="")</formula>
    </cfRule>
  </conditionalFormatting>
  <conditionalFormatting sqref="Q234:R234">
    <cfRule type="expression" dxfId="214" priority="215" stopIfTrue="1">
      <formula>AND($L234="○", TRIM($Q234)="")</formula>
    </cfRule>
  </conditionalFormatting>
  <conditionalFormatting sqref="S234">
    <cfRule type="expression" dxfId="213" priority="214" stopIfTrue="1">
      <formula>AND($L234="○", TRIM($S234)="")</formula>
    </cfRule>
  </conditionalFormatting>
  <conditionalFormatting sqref="T234">
    <cfRule type="expression" dxfId="212" priority="213" stopIfTrue="1">
      <formula>AND($L234="○", TRIM($T234)="")</formula>
    </cfRule>
  </conditionalFormatting>
  <conditionalFormatting sqref="U234">
    <cfRule type="expression" dxfId="211" priority="212" stopIfTrue="1">
      <formula>AND($L234="○", TRIM($U234)="")</formula>
    </cfRule>
  </conditionalFormatting>
  <conditionalFormatting sqref="V234">
    <cfRule type="expression" dxfId="210" priority="211" stopIfTrue="1">
      <formula>AND($L234="○", TRIM($V234)="")</formula>
    </cfRule>
  </conditionalFormatting>
  <conditionalFormatting sqref="W234">
    <cfRule type="expression" dxfId="209" priority="210" stopIfTrue="1">
      <formula>AND($L234="○", TRIM($W234)="")</formula>
    </cfRule>
  </conditionalFormatting>
  <conditionalFormatting sqref="X234">
    <cfRule type="expression" dxfId="208" priority="209" stopIfTrue="1">
      <formula>AND($L234="○", TRIM($X234)="")</formula>
    </cfRule>
  </conditionalFormatting>
  <conditionalFormatting sqref="Y234">
    <cfRule type="expression" dxfId="207" priority="208" stopIfTrue="1">
      <formula>AND($L234="○", TRIM($Y234)="")</formula>
    </cfRule>
  </conditionalFormatting>
  <conditionalFormatting sqref="L235:M235">
    <cfRule type="expression" dxfId="206" priority="207" stopIfTrue="1">
      <formula>希望&lt;&gt;0</formula>
    </cfRule>
  </conditionalFormatting>
  <conditionalFormatting sqref="N235:O235">
    <cfRule type="expression" dxfId="205" priority="206" stopIfTrue="1">
      <formula>AND($L235="○", AND(N235&lt;&gt;"一般", N235&lt;&gt;"特定"))</formula>
    </cfRule>
  </conditionalFormatting>
  <conditionalFormatting sqref="P235">
    <cfRule type="expression" dxfId="204" priority="205" stopIfTrue="1">
      <formula>AND($L235="○", TRIM($P235)="")</formula>
    </cfRule>
  </conditionalFormatting>
  <conditionalFormatting sqref="Q235:R235">
    <cfRule type="expression" dxfId="203" priority="204" stopIfTrue="1">
      <formula>AND($L235="○", TRIM($Q235)="")</formula>
    </cfRule>
  </conditionalFormatting>
  <conditionalFormatting sqref="S235">
    <cfRule type="expression" dxfId="202" priority="203" stopIfTrue="1">
      <formula>AND($L235="○", TRIM($S235)="")</formula>
    </cfRule>
  </conditionalFormatting>
  <conditionalFormatting sqref="T235">
    <cfRule type="expression" dxfId="201" priority="202" stopIfTrue="1">
      <formula>AND($L235="○", TRIM($T235)="")</formula>
    </cfRule>
  </conditionalFormatting>
  <conditionalFormatting sqref="U235">
    <cfRule type="expression" dxfId="200" priority="201" stopIfTrue="1">
      <formula>AND($L235="○", TRIM($U235)="")</formula>
    </cfRule>
  </conditionalFormatting>
  <conditionalFormatting sqref="V235">
    <cfRule type="expression" dxfId="199" priority="200" stopIfTrue="1">
      <formula>AND($L235="○", TRIM($V235)="")</formula>
    </cfRule>
  </conditionalFormatting>
  <conditionalFormatting sqref="W235">
    <cfRule type="expression" dxfId="198" priority="199" stopIfTrue="1">
      <formula>AND($L235="○", TRIM($W235)="")</formula>
    </cfRule>
  </conditionalFormatting>
  <conditionalFormatting sqref="X235">
    <cfRule type="expression" dxfId="197" priority="198" stopIfTrue="1">
      <formula>AND($L235="○", TRIM($X235)="")</formula>
    </cfRule>
  </conditionalFormatting>
  <conditionalFormatting sqref="Y235">
    <cfRule type="expression" dxfId="196" priority="197" stopIfTrue="1">
      <formula>AND($L235="○", TRIM($Y235)="")</formula>
    </cfRule>
  </conditionalFormatting>
  <conditionalFormatting sqref="L236:M236">
    <cfRule type="expression" dxfId="195" priority="196" stopIfTrue="1">
      <formula>希望&lt;&gt;0</formula>
    </cfRule>
  </conditionalFormatting>
  <conditionalFormatting sqref="N236:O236">
    <cfRule type="expression" dxfId="194" priority="195" stopIfTrue="1">
      <formula>AND($L236="○", AND(N236&lt;&gt;"一般", N236&lt;&gt;"特定"))</formula>
    </cfRule>
  </conditionalFormatting>
  <conditionalFormatting sqref="P236">
    <cfRule type="expression" dxfId="193" priority="194" stopIfTrue="1">
      <formula>AND($L236="○", TRIM($P236)="")</formula>
    </cfRule>
  </conditionalFormatting>
  <conditionalFormatting sqref="Q236:R236">
    <cfRule type="expression" dxfId="192" priority="193" stopIfTrue="1">
      <formula>AND($L236="○", TRIM($Q236)="")</formula>
    </cfRule>
  </conditionalFormatting>
  <conditionalFormatting sqref="S236">
    <cfRule type="expression" dxfId="191" priority="192" stopIfTrue="1">
      <formula>AND($L236="○", TRIM($S236)="")</formula>
    </cfRule>
  </conditionalFormatting>
  <conditionalFormatting sqref="T236">
    <cfRule type="expression" dxfId="190" priority="191" stopIfTrue="1">
      <formula>AND($L236="○", TRIM($T236)="")</formula>
    </cfRule>
  </conditionalFormatting>
  <conditionalFormatting sqref="U236">
    <cfRule type="expression" dxfId="189" priority="190" stopIfTrue="1">
      <formula>AND($L236="○", TRIM($U236)="")</formula>
    </cfRule>
  </conditionalFormatting>
  <conditionalFormatting sqref="V236">
    <cfRule type="expression" dxfId="188" priority="189" stopIfTrue="1">
      <formula>AND($L236="○", TRIM($V236)="")</formula>
    </cfRule>
  </conditionalFormatting>
  <conditionalFormatting sqref="W236">
    <cfRule type="expression" dxfId="187" priority="188" stopIfTrue="1">
      <formula>AND($L236="○", TRIM($W236)="")</formula>
    </cfRule>
  </conditionalFormatting>
  <conditionalFormatting sqref="X236">
    <cfRule type="expression" dxfId="186" priority="187" stopIfTrue="1">
      <formula>AND($L236="○", TRIM($X236)="")</formula>
    </cfRule>
  </conditionalFormatting>
  <conditionalFormatting sqref="Y236">
    <cfRule type="expression" dxfId="185" priority="186" stopIfTrue="1">
      <formula>AND($L236="○", TRIM($Y236)="")</formula>
    </cfRule>
  </conditionalFormatting>
  <conditionalFormatting sqref="L237:M237">
    <cfRule type="expression" dxfId="184" priority="185" stopIfTrue="1">
      <formula>希望&lt;&gt;0</formula>
    </cfRule>
  </conditionalFormatting>
  <conditionalFormatting sqref="N237:O237">
    <cfRule type="expression" dxfId="183" priority="184" stopIfTrue="1">
      <formula>AND($L237="○", AND(N237&lt;&gt;"一般", N237&lt;&gt;"特定"))</formula>
    </cfRule>
  </conditionalFormatting>
  <conditionalFormatting sqref="P237">
    <cfRule type="expression" dxfId="182" priority="183" stopIfTrue="1">
      <formula>AND($L237="○", TRIM($P237)="")</formula>
    </cfRule>
  </conditionalFormatting>
  <conditionalFormatting sqref="Q237:R237">
    <cfRule type="expression" dxfId="181" priority="182" stopIfTrue="1">
      <formula>AND($L237="○", TRIM($Q237)="")</formula>
    </cfRule>
  </conditionalFormatting>
  <conditionalFormatting sqref="S237">
    <cfRule type="expression" dxfId="180" priority="181" stopIfTrue="1">
      <formula>AND($L237="○", TRIM($S237)="")</formula>
    </cfRule>
  </conditionalFormatting>
  <conditionalFormatting sqref="T237">
    <cfRule type="expression" dxfId="179" priority="180" stopIfTrue="1">
      <formula>AND($L237="○", TRIM($T237)="")</formula>
    </cfRule>
  </conditionalFormatting>
  <conditionalFormatting sqref="U237">
    <cfRule type="expression" dxfId="178" priority="179" stopIfTrue="1">
      <formula>AND($L237="○", TRIM($U237)="")</formula>
    </cfRule>
  </conditionalFormatting>
  <conditionalFormatting sqref="V237">
    <cfRule type="expression" dxfId="177" priority="178" stopIfTrue="1">
      <formula>AND($L237="○", TRIM($V237)="")</formula>
    </cfRule>
  </conditionalFormatting>
  <conditionalFormatting sqref="W237">
    <cfRule type="expression" dxfId="176" priority="177" stopIfTrue="1">
      <formula>AND($L237="○", TRIM($W237)="")</formula>
    </cfRule>
  </conditionalFormatting>
  <conditionalFormatting sqref="X237">
    <cfRule type="expression" dxfId="175" priority="176" stopIfTrue="1">
      <formula>AND($L237="○", TRIM($X237)="")</formula>
    </cfRule>
  </conditionalFormatting>
  <conditionalFormatting sqref="Y237">
    <cfRule type="expression" dxfId="174" priority="175" stopIfTrue="1">
      <formula>AND($L237="○", TRIM($Y237)="")</formula>
    </cfRule>
  </conditionalFormatting>
  <conditionalFormatting sqref="L238:M238">
    <cfRule type="expression" dxfId="173" priority="174" stopIfTrue="1">
      <formula>希望&lt;&gt;0</formula>
    </cfRule>
  </conditionalFormatting>
  <conditionalFormatting sqref="N238:O238">
    <cfRule type="expression" dxfId="172" priority="173" stopIfTrue="1">
      <formula>AND($L238="○", AND(N238&lt;&gt;"一般", N238&lt;&gt;"特定"))</formula>
    </cfRule>
  </conditionalFormatting>
  <conditionalFormatting sqref="P238">
    <cfRule type="expression" dxfId="171" priority="172" stopIfTrue="1">
      <formula>AND($L238="○", TRIM($P238)="")</formula>
    </cfRule>
  </conditionalFormatting>
  <conditionalFormatting sqref="Q238:R238">
    <cfRule type="expression" dxfId="170" priority="171" stopIfTrue="1">
      <formula>AND($L238="○", TRIM($Q238)="")</formula>
    </cfRule>
  </conditionalFormatting>
  <conditionalFormatting sqref="S238">
    <cfRule type="expression" dxfId="169" priority="170" stopIfTrue="1">
      <formula>AND($L238="○", TRIM($S238)="")</formula>
    </cfRule>
  </conditionalFormatting>
  <conditionalFormatting sqref="T238">
    <cfRule type="expression" dxfId="168" priority="169" stopIfTrue="1">
      <formula>AND($L238="○", TRIM($T238)="")</formula>
    </cfRule>
  </conditionalFormatting>
  <conditionalFormatting sqref="U238">
    <cfRule type="expression" dxfId="167" priority="168" stopIfTrue="1">
      <formula>AND($L238="○", TRIM($U238)="")</formula>
    </cfRule>
  </conditionalFormatting>
  <conditionalFormatting sqref="V238">
    <cfRule type="expression" dxfId="166" priority="167" stopIfTrue="1">
      <formula>AND($L238="○", TRIM($V238)="")</formula>
    </cfRule>
  </conditionalFormatting>
  <conditionalFormatting sqref="W238">
    <cfRule type="expression" dxfId="165" priority="166" stopIfTrue="1">
      <formula>AND($L238="○", TRIM($W238)="")</formula>
    </cfRule>
  </conditionalFormatting>
  <conditionalFormatting sqref="X238">
    <cfRule type="expression" dxfId="164" priority="165" stopIfTrue="1">
      <formula>AND($L238="○", TRIM($X238)="")</formula>
    </cfRule>
  </conditionalFormatting>
  <conditionalFormatting sqref="Y238">
    <cfRule type="expression" dxfId="163" priority="164" stopIfTrue="1">
      <formula>AND($L238="○", TRIM($Y238)="")</formula>
    </cfRule>
  </conditionalFormatting>
  <conditionalFormatting sqref="L239:M239">
    <cfRule type="expression" dxfId="162" priority="163" stopIfTrue="1">
      <formula>希望&lt;&gt;0</formula>
    </cfRule>
  </conditionalFormatting>
  <conditionalFormatting sqref="N239:O239">
    <cfRule type="expression" dxfId="161" priority="162" stopIfTrue="1">
      <formula>AND($L239="○", AND(N239&lt;&gt;"一般", N239&lt;&gt;"特定"))</formula>
    </cfRule>
  </conditionalFormatting>
  <conditionalFormatting sqref="P239">
    <cfRule type="expression" dxfId="160" priority="161" stopIfTrue="1">
      <formula>AND($L239="○", TRIM($P239)="")</formula>
    </cfRule>
  </conditionalFormatting>
  <conditionalFormatting sqref="Q239:R239">
    <cfRule type="expression" dxfId="159" priority="160" stopIfTrue="1">
      <formula>AND($L239="○", TRIM($Q239)="")</formula>
    </cfRule>
  </conditionalFormatting>
  <conditionalFormatting sqref="S239">
    <cfRule type="expression" dxfId="158" priority="159" stopIfTrue="1">
      <formula>AND($L239="○", TRIM($S239)="")</formula>
    </cfRule>
  </conditionalFormatting>
  <conditionalFormatting sqref="T239">
    <cfRule type="expression" dxfId="157" priority="158" stopIfTrue="1">
      <formula>AND($L239="○", TRIM($T239)="")</formula>
    </cfRule>
  </conditionalFormatting>
  <conditionalFormatting sqref="U239">
    <cfRule type="expression" dxfId="156" priority="157" stopIfTrue="1">
      <formula>AND($L239="○", TRIM($U239)="")</formula>
    </cfRule>
  </conditionalFormatting>
  <conditionalFormatting sqref="V239">
    <cfRule type="expression" dxfId="155" priority="156" stopIfTrue="1">
      <formula>AND($L239="○", TRIM($V239)="")</formula>
    </cfRule>
  </conditionalFormatting>
  <conditionalFormatting sqref="W239">
    <cfRule type="expression" dxfId="154" priority="155" stopIfTrue="1">
      <formula>AND($L239="○", TRIM($W239)="")</formula>
    </cfRule>
  </conditionalFormatting>
  <conditionalFormatting sqref="X239">
    <cfRule type="expression" dxfId="153" priority="154" stopIfTrue="1">
      <formula>AND($L239="○", TRIM($X239)="")</formula>
    </cfRule>
  </conditionalFormatting>
  <conditionalFormatting sqref="Y239">
    <cfRule type="expression" dxfId="152" priority="153" stopIfTrue="1">
      <formula>AND($L239="○", TRIM($Y239)="")</formula>
    </cfRule>
  </conditionalFormatting>
  <conditionalFormatting sqref="L240:M240">
    <cfRule type="expression" dxfId="151" priority="152" stopIfTrue="1">
      <formula>希望&lt;&gt;0</formula>
    </cfRule>
  </conditionalFormatting>
  <conditionalFormatting sqref="N240:O240">
    <cfRule type="expression" dxfId="150" priority="151" stopIfTrue="1">
      <formula>AND($L240="○", AND(N240&lt;&gt;"一般", N240&lt;&gt;"特定"))</formula>
    </cfRule>
  </conditionalFormatting>
  <conditionalFormatting sqref="P240">
    <cfRule type="expression" dxfId="149" priority="150" stopIfTrue="1">
      <formula>AND($L240="○", TRIM($P240)="")</formula>
    </cfRule>
  </conditionalFormatting>
  <conditionalFormatting sqref="Q240:R240">
    <cfRule type="expression" dxfId="148" priority="149" stopIfTrue="1">
      <formula>AND($L240="○", TRIM($Q240)="")</formula>
    </cfRule>
  </conditionalFormatting>
  <conditionalFormatting sqref="S240">
    <cfRule type="expression" dxfId="147" priority="148" stopIfTrue="1">
      <formula>AND($L240="○", TRIM($S240)="")</formula>
    </cfRule>
  </conditionalFormatting>
  <conditionalFormatting sqref="T240">
    <cfRule type="expression" dxfId="146" priority="147" stopIfTrue="1">
      <formula>AND($L240="○", TRIM($T240)="")</formula>
    </cfRule>
  </conditionalFormatting>
  <conditionalFormatting sqref="U240">
    <cfRule type="expression" dxfId="145" priority="146" stopIfTrue="1">
      <formula>AND($L240="○", TRIM($U240)="")</formula>
    </cfRule>
  </conditionalFormatting>
  <conditionalFormatting sqref="V240">
    <cfRule type="expression" dxfId="144" priority="145" stopIfTrue="1">
      <formula>AND($L240="○", TRIM($V240)="")</formula>
    </cfRule>
  </conditionalFormatting>
  <conditionalFormatting sqref="W240">
    <cfRule type="expression" dxfId="143" priority="144" stopIfTrue="1">
      <formula>AND($L240="○", TRIM($W240)="")</formula>
    </cfRule>
  </conditionalFormatting>
  <conditionalFormatting sqref="X240">
    <cfRule type="expression" dxfId="142" priority="143" stopIfTrue="1">
      <formula>AND($L240="○", TRIM($X240)="")</formula>
    </cfRule>
  </conditionalFormatting>
  <conditionalFormatting sqref="Y240">
    <cfRule type="expression" dxfId="141" priority="142" stopIfTrue="1">
      <formula>AND($L240="○", TRIM($Y240)="")</formula>
    </cfRule>
  </conditionalFormatting>
  <conditionalFormatting sqref="L241:M241">
    <cfRule type="expression" dxfId="140" priority="141" stopIfTrue="1">
      <formula>希望&lt;&gt;0</formula>
    </cfRule>
  </conditionalFormatting>
  <conditionalFormatting sqref="N241:O241">
    <cfRule type="expression" dxfId="139" priority="140" stopIfTrue="1">
      <formula>AND($L241="○", AND(N241&lt;&gt;"一般", N241&lt;&gt;"特定"))</formula>
    </cfRule>
  </conditionalFormatting>
  <conditionalFormatting sqref="P241">
    <cfRule type="expression" dxfId="138" priority="139" stopIfTrue="1">
      <formula>AND($L241="○", TRIM($P241)="")</formula>
    </cfRule>
  </conditionalFormatting>
  <conditionalFormatting sqref="Q241:R241">
    <cfRule type="expression" dxfId="137" priority="138" stopIfTrue="1">
      <formula>AND($L241="○", TRIM($Q241)="")</formula>
    </cfRule>
  </conditionalFormatting>
  <conditionalFormatting sqref="S241">
    <cfRule type="expression" dxfId="136" priority="137" stopIfTrue="1">
      <formula>AND($L241="○", TRIM($S241)="")</formula>
    </cfRule>
  </conditionalFormatting>
  <conditionalFormatting sqref="T241">
    <cfRule type="expression" dxfId="135" priority="136" stopIfTrue="1">
      <formula>AND($L241="○", TRIM($T241)="")</formula>
    </cfRule>
  </conditionalFormatting>
  <conditionalFormatting sqref="U241">
    <cfRule type="expression" dxfId="134" priority="135" stopIfTrue="1">
      <formula>AND($L241="○", TRIM($U241)="")</formula>
    </cfRule>
  </conditionalFormatting>
  <conditionalFormatting sqref="V241">
    <cfRule type="expression" dxfId="133" priority="134" stopIfTrue="1">
      <formula>AND($L241="○", TRIM($V241)="")</formula>
    </cfRule>
  </conditionalFormatting>
  <conditionalFormatting sqref="W241">
    <cfRule type="expression" dxfId="132" priority="133" stopIfTrue="1">
      <formula>AND($L241="○", TRIM($W241)="")</formula>
    </cfRule>
  </conditionalFormatting>
  <conditionalFormatting sqref="X241">
    <cfRule type="expression" dxfId="131" priority="132" stopIfTrue="1">
      <formula>AND($L241="○", TRIM($X241)="")</formula>
    </cfRule>
  </conditionalFormatting>
  <conditionalFormatting sqref="Y241">
    <cfRule type="expression" dxfId="130" priority="131" stopIfTrue="1">
      <formula>AND($L241="○", TRIM($Y241)="")</formula>
    </cfRule>
  </conditionalFormatting>
  <conditionalFormatting sqref="L242:M242">
    <cfRule type="expression" dxfId="129" priority="130" stopIfTrue="1">
      <formula>希望&lt;&gt;0</formula>
    </cfRule>
  </conditionalFormatting>
  <conditionalFormatting sqref="N242:O242">
    <cfRule type="expression" dxfId="128" priority="129" stopIfTrue="1">
      <formula>AND($L242="○", AND(N242&lt;&gt;"一般", N242&lt;&gt;"特定"))</formula>
    </cfRule>
  </conditionalFormatting>
  <conditionalFormatting sqref="P242">
    <cfRule type="expression" dxfId="127" priority="128" stopIfTrue="1">
      <formula>AND($L242="○", TRIM($P242)="")</formula>
    </cfRule>
  </conditionalFormatting>
  <conditionalFormatting sqref="Q242:R242">
    <cfRule type="expression" dxfId="126" priority="127" stopIfTrue="1">
      <formula>AND($L242="○", TRIM($Q242)="")</formula>
    </cfRule>
  </conditionalFormatting>
  <conditionalFormatting sqref="S242">
    <cfRule type="expression" dxfId="125" priority="126" stopIfTrue="1">
      <formula>AND($L242="○", TRIM($S242)="")</formula>
    </cfRule>
  </conditionalFormatting>
  <conditionalFormatting sqref="T242">
    <cfRule type="expression" dxfId="124" priority="125" stopIfTrue="1">
      <formula>AND($L242="○", TRIM($T242)="")</formula>
    </cfRule>
  </conditionalFormatting>
  <conditionalFormatting sqref="U242">
    <cfRule type="expression" dxfId="123" priority="124" stopIfTrue="1">
      <formula>AND($L242="○", TRIM($U242)="")</formula>
    </cfRule>
  </conditionalFormatting>
  <conditionalFormatting sqref="V242">
    <cfRule type="expression" dxfId="122" priority="123" stopIfTrue="1">
      <formula>AND($L242="○", TRIM($V242)="")</formula>
    </cfRule>
  </conditionalFormatting>
  <conditionalFormatting sqref="W242">
    <cfRule type="expression" dxfId="121" priority="122" stopIfTrue="1">
      <formula>AND($L242="○", TRIM($W242)="")</formula>
    </cfRule>
  </conditionalFormatting>
  <conditionalFormatting sqref="X242">
    <cfRule type="expression" dxfId="120" priority="121" stopIfTrue="1">
      <formula>AND($L242="○", TRIM($X242)="")</formula>
    </cfRule>
  </conditionalFormatting>
  <conditionalFormatting sqref="Y242">
    <cfRule type="expression" dxfId="119" priority="120" stopIfTrue="1">
      <formula>AND($L242="○", TRIM($Y242)="")</formula>
    </cfRule>
  </conditionalFormatting>
  <conditionalFormatting sqref="L243:M243">
    <cfRule type="expression" dxfId="118" priority="119" stopIfTrue="1">
      <formula>希望&lt;&gt;0</formula>
    </cfRule>
  </conditionalFormatting>
  <conditionalFormatting sqref="N243:O243">
    <cfRule type="expression" dxfId="117" priority="118" stopIfTrue="1">
      <formula>AND($L243="○", AND(N243&lt;&gt;"一般", N243&lt;&gt;"特定"))</formula>
    </cfRule>
  </conditionalFormatting>
  <conditionalFormatting sqref="P243">
    <cfRule type="expression" dxfId="116" priority="117" stopIfTrue="1">
      <formula>AND($L243="○", TRIM($P243)="")</formula>
    </cfRule>
  </conditionalFormatting>
  <conditionalFormatting sqref="Q243:R243">
    <cfRule type="expression" dxfId="115" priority="116" stopIfTrue="1">
      <formula>AND($L243="○", TRIM($Q243)="")</formula>
    </cfRule>
  </conditionalFormatting>
  <conditionalFormatting sqref="S243">
    <cfRule type="expression" dxfId="114" priority="115" stopIfTrue="1">
      <formula>AND($L243="○", TRIM($S243)="")</formula>
    </cfRule>
  </conditionalFormatting>
  <conditionalFormatting sqref="T243">
    <cfRule type="expression" dxfId="113" priority="114" stopIfTrue="1">
      <formula>AND($L243="○", TRIM($T243)="")</formula>
    </cfRule>
  </conditionalFormatting>
  <conditionalFormatting sqref="U243">
    <cfRule type="expression" dxfId="112" priority="113" stopIfTrue="1">
      <formula>AND($L243="○", TRIM($U243)="")</formula>
    </cfRule>
  </conditionalFormatting>
  <conditionalFormatting sqref="V243">
    <cfRule type="expression" dxfId="111" priority="112" stopIfTrue="1">
      <formula>AND($L243="○", TRIM($V243)="")</formula>
    </cfRule>
  </conditionalFormatting>
  <conditionalFormatting sqref="W243">
    <cfRule type="expression" dxfId="110" priority="111" stopIfTrue="1">
      <formula>AND($L243="○", TRIM($W243)="")</formula>
    </cfRule>
  </conditionalFormatting>
  <conditionalFormatting sqref="X243">
    <cfRule type="expression" dxfId="109" priority="110" stopIfTrue="1">
      <formula>AND($L243="○", TRIM($X243)="")</formula>
    </cfRule>
  </conditionalFormatting>
  <conditionalFormatting sqref="Y243">
    <cfRule type="expression" dxfId="108" priority="109" stopIfTrue="1">
      <formula>AND($L243="○", TRIM($Y243)="")</formula>
    </cfRule>
  </conditionalFormatting>
  <conditionalFormatting sqref="L244:M244">
    <cfRule type="expression" dxfId="107" priority="108" stopIfTrue="1">
      <formula>希望&lt;&gt;0</formula>
    </cfRule>
  </conditionalFormatting>
  <conditionalFormatting sqref="N244:O244">
    <cfRule type="expression" dxfId="106" priority="107" stopIfTrue="1">
      <formula>AND($L244="○", AND(N244&lt;&gt;"一般", N244&lt;&gt;"特定"))</formula>
    </cfRule>
  </conditionalFormatting>
  <conditionalFormatting sqref="P244">
    <cfRule type="expression" dxfId="105" priority="106" stopIfTrue="1">
      <formula>AND($L244="○", TRIM($P244)="")</formula>
    </cfRule>
  </conditionalFormatting>
  <conditionalFormatting sqref="Q244:R244">
    <cfRule type="expression" dxfId="104" priority="105" stopIfTrue="1">
      <formula>AND($L244="○", TRIM($Q244)="")</formula>
    </cfRule>
  </conditionalFormatting>
  <conditionalFormatting sqref="S244">
    <cfRule type="expression" dxfId="103" priority="104" stopIfTrue="1">
      <formula>AND($L244="○", TRIM($S244)="")</formula>
    </cfRule>
  </conditionalFormatting>
  <conditionalFormatting sqref="T244">
    <cfRule type="expression" dxfId="102" priority="103" stopIfTrue="1">
      <formula>AND($L244="○", TRIM($T244)="")</formula>
    </cfRule>
  </conditionalFormatting>
  <conditionalFormatting sqref="U244">
    <cfRule type="expression" dxfId="101" priority="102" stopIfTrue="1">
      <formula>AND($L244="○", TRIM($U244)="")</formula>
    </cfRule>
  </conditionalFormatting>
  <conditionalFormatting sqref="V244">
    <cfRule type="expression" dxfId="100" priority="101" stopIfTrue="1">
      <formula>AND($L244="○", TRIM($V244)="")</formula>
    </cfRule>
  </conditionalFormatting>
  <conditionalFormatting sqref="W244">
    <cfRule type="expression" dxfId="99" priority="100" stopIfTrue="1">
      <formula>AND($L244="○", TRIM($W244)="")</formula>
    </cfRule>
  </conditionalFormatting>
  <conditionalFormatting sqref="X244">
    <cfRule type="expression" dxfId="98" priority="99" stopIfTrue="1">
      <formula>AND($L244="○", TRIM($X244)="")</formula>
    </cfRule>
  </conditionalFormatting>
  <conditionalFormatting sqref="Y244">
    <cfRule type="expression" dxfId="97" priority="98" stopIfTrue="1">
      <formula>AND($L244="○", TRIM($Y244)="")</formula>
    </cfRule>
  </conditionalFormatting>
  <conditionalFormatting sqref="L245:M245">
    <cfRule type="expression" dxfId="96" priority="97" stopIfTrue="1">
      <formula>希望&lt;&gt;0</formula>
    </cfRule>
  </conditionalFormatting>
  <conditionalFormatting sqref="N245:O245">
    <cfRule type="expression" dxfId="95" priority="96" stopIfTrue="1">
      <formula>AND($L245="○", AND(N245&lt;&gt;"一般", N245&lt;&gt;"特定"))</formula>
    </cfRule>
  </conditionalFormatting>
  <conditionalFormatting sqref="P245">
    <cfRule type="expression" dxfId="94" priority="95" stopIfTrue="1">
      <formula>AND($L245="○", TRIM($P245)="")</formula>
    </cfRule>
  </conditionalFormatting>
  <conditionalFormatting sqref="Q245:R245">
    <cfRule type="expression" dxfId="93" priority="94" stopIfTrue="1">
      <formula>AND($L245="○", TRIM($Q245)="")</formula>
    </cfRule>
  </conditionalFormatting>
  <conditionalFormatting sqref="S245">
    <cfRule type="expression" dxfId="92" priority="93" stopIfTrue="1">
      <formula>AND($L245="○", TRIM($S245)="")</formula>
    </cfRule>
  </conditionalFormatting>
  <conditionalFormatting sqref="T245">
    <cfRule type="expression" dxfId="91" priority="92" stopIfTrue="1">
      <formula>AND($L245="○", TRIM($T245)="")</formula>
    </cfRule>
  </conditionalFormatting>
  <conditionalFormatting sqref="U245">
    <cfRule type="expression" dxfId="90" priority="91" stopIfTrue="1">
      <formula>AND($L245="○", TRIM($U245)="")</formula>
    </cfRule>
  </conditionalFormatting>
  <conditionalFormatting sqref="V245">
    <cfRule type="expression" dxfId="89" priority="90" stopIfTrue="1">
      <formula>AND($L245="○", TRIM($V245)="")</formula>
    </cfRule>
  </conditionalFormatting>
  <conditionalFormatting sqref="W245">
    <cfRule type="expression" dxfId="88" priority="89" stopIfTrue="1">
      <formula>AND($L245="○", TRIM($W245)="")</formula>
    </cfRule>
  </conditionalFormatting>
  <conditionalFormatting sqref="X245">
    <cfRule type="expression" dxfId="87" priority="88" stopIfTrue="1">
      <formula>AND($L245="○", TRIM($X245)="")</formula>
    </cfRule>
  </conditionalFormatting>
  <conditionalFormatting sqref="Y245">
    <cfRule type="expression" dxfId="86" priority="87" stopIfTrue="1">
      <formula>AND($L245="○", TRIM($Y245)="")</formula>
    </cfRule>
  </conditionalFormatting>
  <conditionalFormatting sqref="L246:M246">
    <cfRule type="expression" dxfId="85" priority="86" stopIfTrue="1">
      <formula>希望&lt;&gt;0</formula>
    </cfRule>
  </conditionalFormatting>
  <conditionalFormatting sqref="N246:O246">
    <cfRule type="expression" dxfId="84" priority="85" stopIfTrue="1">
      <formula>AND($L246="○", AND(N246&lt;&gt;"一般", N246&lt;&gt;"特定"))</formula>
    </cfRule>
  </conditionalFormatting>
  <conditionalFormatting sqref="P246">
    <cfRule type="expression" dxfId="83" priority="84" stopIfTrue="1">
      <formula>AND($L246="○", TRIM($P246)="")</formula>
    </cfRule>
  </conditionalFormatting>
  <conditionalFormatting sqref="Q246:R246">
    <cfRule type="expression" dxfId="82" priority="83" stopIfTrue="1">
      <formula>AND($L246="○", TRIM($Q246)="")</formula>
    </cfRule>
  </conditionalFormatting>
  <conditionalFormatting sqref="S246">
    <cfRule type="expression" dxfId="81" priority="82" stopIfTrue="1">
      <formula>AND($L246="○", TRIM($S246)="")</formula>
    </cfRule>
  </conditionalFormatting>
  <conditionalFormatting sqref="T246">
    <cfRule type="expression" dxfId="80" priority="81" stopIfTrue="1">
      <formula>AND($L246="○", TRIM($T246)="")</formula>
    </cfRule>
  </conditionalFormatting>
  <conditionalFormatting sqref="U246">
    <cfRule type="expression" dxfId="79" priority="80" stopIfTrue="1">
      <formula>AND($L246="○", TRIM($U246)="")</formula>
    </cfRule>
  </conditionalFormatting>
  <conditionalFormatting sqref="V246">
    <cfRule type="expression" dxfId="78" priority="79" stopIfTrue="1">
      <formula>AND($L246="○", TRIM($V246)="")</formula>
    </cfRule>
  </conditionalFormatting>
  <conditionalFormatting sqref="W246">
    <cfRule type="expression" dxfId="77" priority="78" stopIfTrue="1">
      <formula>AND($L246="○", TRIM($W246)="")</formula>
    </cfRule>
  </conditionalFormatting>
  <conditionalFormatting sqref="X246">
    <cfRule type="expression" dxfId="76" priority="77" stopIfTrue="1">
      <formula>AND($L246="○", TRIM($X246)="")</formula>
    </cfRule>
  </conditionalFormatting>
  <conditionalFormatting sqref="Y246">
    <cfRule type="expression" dxfId="75" priority="76" stopIfTrue="1">
      <formula>AND($L246="○", TRIM($Y246)="")</formula>
    </cfRule>
  </conditionalFormatting>
  <conditionalFormatting sqref="L247:M247">
    <cfRule type="expression" dxfId="74" priority="75" stopIfTrue="1">
      <formula>希望&lt;&gt;0</formula>
    </cfRule>
  </conditionalFormatting>
  <conditionalFormatting sqref="N247:O247">
    <cfRule type="expression" dxfId="73" priority="74" stopIfTrue="1">
      <formula>AND($L247="○", AND(N247&lt;&gt;"一般", N247&lt;&gt;"特定"))</formula>
    </cfRule>
  </conditionalFormatting>
  <conditionalFormatting sqref="P247">
    <cfRule type="expression" dxfId="72" priority="73" stopIfTrue="1">
      <formula>AND($L247="○", TRIM($P247)="")</formula>
    </cfRule>
  </conditionalFormatting>
  <conditionalFormatting sqref="Q247:R247">
    <cfRule type="expression" dxfId="71" priority="72" stopIfTrue="1">
      <formula>AND($L247="○", TRIM($Q247)="")</formula>
    </cfRule>
  </conditionalFormatting>
  <conditionalFormatting sqref="S247">
    <cfRule type="expression" dxfId="70" priority="71" stopIfTrue="1">
      <formula>AND($L247="○", TRIM($S247)="")</formula>
    </cfRule>
  </conditionalFormatting>
  <conditionalFormatting sqref="T247">
    <cfRule type="expression" dxfId="69" priority="70" stopIfTrue="1">
      <formula>AND($L247="○", TRIM($T247)="")</formula>
    </cfRule>
  </conditionalFormatting>
  <conditionalFormatting sqref="U247">
    <cfRule type="expression" dxfId="68" priority="69" stopIfTrue="1">
      <formula>AND($L247="○", TRIM($U247)="")</formula>
    </cfRule>
  </conditionalFormatting>
  <conditionalFormatting sqref="V247">
    <cfRule type="expression" dxfId="67" priority="68" stopIfTrue="1">
      <formula>AND($L247="○", TRIM($V247)="")</formula>
    </cfRule>
  </conditionalFormatting>
  <conditionalFormatting sqref="W247">
    <cfRule type="expression" dxfId="66" priority="67" stopIfTrue="1">
      <formula>AND($L247="○", TRIM($W247)="")</formula>
    </cfRule>
  </conditionalFormatting>
  <conditionalFormatting sqref="X247">
    <cfRule type="expression" dxfId="65" priority="66" stopIfTrue="1">
      <formula>AND($L247="○", TRIM($X247)="")</formula>
    </cfRule>
  </conditionalFormatting>
  <conditionalFormatting sqref="Y247">
    <cfRule type="expression" dxfId="64" priority="65" stopIfTrue="1">
      <formula>AND($L247="○", TRIM($Y247)="")</formula>
    </cfRule>
  </conditionalFormatting>
  <conditionalFormatting sqref="L248:M248">
    <cfRule type="expression" dxfId="63" priority="64" stopIfTrue="1">
      <formula>希望&lt;&gt;0</formula>
    </cfRule>
  </conditionalFormatting>
  <conditionalFormatting sqref="N248:O248">
    <cfRule type="expression" dxfId="62" priority="63" stopIfTrue="1">
      <formula>AND($L248="○", AND(N248&lt;&gt;"一般", N248&lt;&gt;"特定"))</formula>
    </cfRule>
  </conditionalFormatting>
  <conditionalFormatting sqref="P248">
    <cfRule type="expression" dxfId="61" priority="62" stopIfTrue="1">
      <formula>AND($L248="○", TRIM($P248)="")</formula>
    </cfRule>
  </conditionalFormatting>
  <conditionalFormatting sqref="Q248:R248">
    <cfRule type="expression" dxfId="60" priority="61" stopIfTrue="1">
      <formula>AND($L248="○", TRIM($Q248)="")</formula>
    </cfRule>
  </conditionalFormatting>
  <conditionalFormatting sqref="S248">
    <cfRule type="expression" dxfId="59" priority="60" stopIfTrue="1">
      <formula>AND($L248="○", TRIM($S248)="")</formula>
    </cfRule>
  </conditionalFormatting>
  <conditionalFormatting sqref="T248">
    <cfRule type="expression" dxfId="58" priority="59" stopIfTrue="1">
      <formula>AND($L248="○", TRIM($T248)="")</formula>
    </cfRule>
  </conditionalFormatting>
  <conditionalFormatting sqref="U248">
    <cfRule type="expression" dxfId="57" priority="58" stopIfTrue="1">
      <formula>AND($L248="○", TRIM($U248)="")</formula>
    </cfRule>
  </conditionalFormatting>
  <conditionalFormatting sqref="V248">
    <cfRule type="expression" dxfId="56" priority="57" stopIfTrue="1">
      <formula>AND($L248="○", TRIM($V248)="")</formula>
    </cfRule>
  </conditionalFormatting>
  <conditionalFormatting sqref="W248">
    <cfRule type="expression" dxfId="55" priority="56" stopIfTrue="1">
      <formula>AND($L248="○", TRIM($W248)="")</formula>
    </cfRule>
  </conditionalFormatting>
  <conditionalFormatting sqref="X248">
    <cfRule type="expression" dxfId="54" priority="55" stopIfTrue="1">
      <formula>AND($L248="○", TRIM($X248)="")</formula>
    </cfRule>
  </conditionalFormatting>
  <conditionalFormatting sqref="Y248">
    <cfRule type="expression" dxfId="53" priority="54" stopIfTrue="1">
      <formula>AND($L248="○", TRIM($Y248)="")</formula>
    </cfRule>
  </conditionalFormatting>
  <conditionalFormatting sqref="L249:M249">
    <cfRule type="expression" dxfId="52" priority="53" stopIfTrue="1">
      <formula>希望&lt;&gt;0</formula>
    </cfRule>
  </conditionalFormatting>
  <conditionalFormatting sqref="N249:O249">
    <cfRule type="expression" dxfId="51" priority="52" stopIfTrue="1">
      <formula>AND($L249="○", AND(N249&lt;&gt;"一般", N249&lt;&gt;"特定"))</formula>
    </cfRule>
  </conditionalFormatting>
  <conditionalFormatting sqref="P249">
    <cfRule type="expression" dxfId="50" priority="51" stopIfTrue="1">
      <formula>AND($L249="○", TRIM($P249)="")</formula>
    </cfRule>
  </conditionalFormatting>
  <conditionalFormatting sqref="Q249:R249">
    <cfRule type="expression" dxfId="49" priority="50" stopIfTrue="1">
      <formula>AND($L249="○", TRIM($Q249)="")</formula>
    </cfRule>
  </conditionalFormatting>
  <conditionalFormatting sqref="S249">
    <cfRule type="expression" dxfId="48" priority="49" stopIfTrue="1">
      <formula>AND($L249="○", TRIM($S249)="")</formula>
    </cfRule>
  </conditionalFormatting>
  <conditionalFormatting sqref="T249">
    <cfRule type="expression" dxfId="47" priority="48" stopIfTrue="1">
      <formula>AND($L249="○", TRIM($T249)="")</formula>
    </cfRule>
  </conditionalFormatting>
  <conditionalFormatting sqref="U249">
    <cfRule type="expression" dxfId="46" priority="47" stopIfTrue="1">
      <formula>AND($L249="○", TRIM($U249)="")</formula>
    </cfRule>
  </conditionalFormatting>
  <conditionalFormatting sqref="V249">
    <cfRule type="expression" dxfId="45" priority="46" stopIfTrue="1">
      <formula>AND($L249="○", TRIM($V249)="")</formula>
    </cfRule>
  </conditionalFormatting>
  <conditionalFormatting sqref="W249">
    <cfRule type="expression" dxfId="44" priority="45" stopIfTrue="1">
      <formula>AND($L249="○", TRIM($W249)="")</formula>
    </cfRule>
  </conditionalFormatting>
  <conditionalFormatting sqref="X249">
    <cfRule type="expression" dxfId="43" priority="44" stopIfTrue="1">
      <formula>AND($L249="○", TRIM($X249)="")</formula>
    </cfRule>
  </conditionalFormatting>
  <conditionalFormatting sqref="Y249">
    <cfRule type="expression" dxfId="42" priority="43" stopIfTrue="1">
      <formula>AND($L249="○", TRIM($Y249)="")</formula>
    </cfRule>
  </conditionalFormatting>
  <conditionalFormatting sqref="L250:M250">
    <cfRule type="expression" dxfId="41" priority="42" stopIfTrue="1">
      <formula>希望&lt;&gt;0</formula>
    </cfRule>
  </conditionalFormatting>
  <conditionalFormatting sqref="N250:O250">
    <cfRule type="expression" dxfId="40" priority="41" stopIfTrue="1">
      <formula>AND($L250="○", AND(N250&lt;&gt;"一般", N250&lt;&gt;"特定"))</formula>
    </cfRule>
  </conditionalFormatting>
  <conditionalFormatting sqref="P250">
    <cfRule type="expression" dxfId="39" priority="40" stopIfTrue="1">
      <formula>AND($L250="○", TRIM($P250)="")</formula>
    </cfRule>
  </conditionalFormatting>
  <conditionalFormatting sqref="Q250:R250">
    <cfRule type="expression" dxfId="38" priority="39" stopIfTrue="1">
      <formula>AND($L250="○", TRIM($Q250)="")</formula>
    </cfRule>
  </conditionalFormatting>
  <conditionalFormatting sqref="S250">
    <cfRule type="expression" dxfId="37" priority="38" stopIfTrue="1">
      <formula>AND($L250="○", TRIM($S250)="")</formula>
    </cfRule>
  </conditionalFormatting>
  <conditionalFormatting sqref="T250">
    <cfRule type="expression" dxfId="36" priority="37" stopIfTrue="1">
      <formula>AND($L250="○", TRIM($T250)="")</formula>
    </cfRule>
  </conditionalFormatting>
  <conditionalFormatting sqref="U250">
    <cfRule type="expression" dxfId="35" priority="36" stopIfTrue="1">
      <formula>AND($L250="○", TRIM($U250)="")</formula>
    </cfRule>
  </conditionalFormatting>
  <conditionalFormatting sqref="V250">
    <cfRule type="expression" dxfId="34" priority="35" stopIfTrue="1">
      <formula>AND($L250="○", TRIM($V250)="")</formula>
    </cfRule>
  </conditionalFormatting>
  <conditionalFormatting sqref="W250">
    <cfRule type="expression" dxfId="33" priority="34" stopIfTrue="1">
      <formula>AND($L250="○", TRIM($W250)="")</formula>
    </cfRule>
  </conditionalFormatting>
  <conditionalFormatting sqref="X250">
    <cfRule type="expression" dxfId="32" priority="33" stopIfTrue="1">
      <formula>AND($L250="○", TRIM($X250)="")</formula>
    </cfRule>
  </conditionalFormatting>
  <conditionalFormatting sqref="Y250">
    <cfRule type="expression" dxfId="31" priority="32" stopIfTrue="1">
      <formula>AND($L250="○", TRIM($Y250)="")</formula>
    </cfRule>
  </conditionalFormatting>
  <conditionalFormatting sqref="L251:M251">
    <cfRule type="expression" dxfId="30" priority="31" stopIfTrue="1">
      <formula>希望&lt;&gt;0</formula>
    </cfRule>
  </conditionalFormatting>
  <conditionalFormatting sqref="N251:O251">
    <cfRule type="expression" dxfId="29" priority="30" stopIfTrue="1">
      <formula>AND($L251="○", AND(N251&lt;&gt;"一般", N251&lt;&gt;"特定"))</formula>
    </cfRule>
  </conditionalFormatting>
  <conditionalFormatting sqref="P251">
    <cfRule type="expression" dxfId="28" priority="29" stopIfTrue="1">
      <formula>AND($L251="○", TRIM($P251)="")</formula>
    </cfRule>
  </conditionalFormatting>
  <conditionalFormatting sqref="Q251:R251">
    <cfRule type="expression" dxfId="27" priority="28" stopIfTrue="1">
      <formula>AND($L251="○", TRIM($Q251)="")</formula>
    </cfRule>
  </conditionalFormatting>
  <conditionalFormatting sqref="S251">
    <cfRule type="expression" dxfId="26" priority="27" stopIfTrue="1">
      <formula>AND($L251="○", TRIM($S251)="")</formula>
    </cfRule>
  </conditionalFormatting>
  <conditionalFormatting sqref="T251">
    <cfRule type="expression" dxfId="25" priority="26" stopIfTrue="1">
      <formula>AND($L251="○", TRIM($T251)="")</formula>
    </cfRule>
  </conditionalFormatting>
  <conditionalFormatting sqref="U251">
    <cfRule type="expression" dxfId="24" priority="25" stopIfTrue="1">
      <formula>AND($L251="○", TRIM($U251)="")</formula>
    </cfRule>
  </conditionalFormatting>
  <conditionalFormatting sqref="V251">
    <cfRule type="expression" dxfId="23" priority="24" stopIfTrue="1">
      <formula>AND($L251="○", TRIM($V251)="")</formula>
    </cfRule>
  </conditionalFormatting>
  <conditionalFormatting sqref="W251">
    <cfRule type="expression" dxfId="22" priority="23" stopIfTrue="1">
      <formula>AND($L251="○", TRIM($W251)="")</formula>
    </cfRule>
  </conditionalFormatting>
  <conditionalFormatting sqref="X251">
    <cfRule type="expression" dxfId="21" priority="22" stopIfTrue="1">
      <formula>AND($L251="○", TRIM($X251)="")</formula>
    </cfRule>
  </conditionalFormatting>
  <conditionalFormatting sqref="Y251">
    <cfRule type="expression" dxfId="20" priority="21" stopIfTrue="1">
      <formula>AND($L251="○", TRIM($Y251)="")</formula>
    </cfRule>
  </conditionalFormatting>
  <conditionalFormatting sqref="L252:M252">
    <cfRule type="expression" dxfId="19" priority="20" stopIfTrue="1">
      <formula>希望&lt;&gt;0</formula>
    </cfRule>
  </conditionalFormatting>
  <conditionalFormatting sqref="N252:O252">
    <cfRule type="expression" dxfId="18" priority="19" stopIfTrue="1">
      <formula>AND($L252="○", AND(N252&lt;&gt;"一般", N252&lt;&gt;"特定"))</formula>
    </cfRule>
  </conditionalFormatting>
  <conditionalFormatting sqref="P252">
    <cfRule type="expression" dxfId="17" priority="18" stopIfTrue="1">
      <formula>AND($L252="○", TRIM($P252)="")</formula>
    </cfRule>
  </conditionalFormatting>
  <conditionalFormatting sqref="Q252:R252">
    <cfRule type="expression" dxfId="16" priority="17" stopIfTrue="1">
      <formula>AND($L252="○", TRIM($Q252)="")</formula>
    </cfRule>
  </conditionalFormatting>
  <conditionalFormatting sqref="S252">
    <cfRule type="expression" dxfId="15" priority="16" stopIfTrue="1">
      <formula>AND($L252="○", TRIM($S252)="")</formula>
    </cfRule>
  </conditionalFormatting>
  <conditionalFormatting sqref="T252">
    <cfRule type="expression" dxfId="14" priority="15" stopIfTrue="1">
      <formula>AND($L252="○", TRIM($T252)="")</formula>
    </cfRule>
  </conditionalFormatting>
  <conditionalFormatting sqref="U252">
    <cfRule type="expression" dxfId="13" priority="14" stopIfTrue="1">
      <formula>AND($L252="○", TRIM($U252)="")</formula>
    </cfRule>
  </conditionalFormatting>
  <conditionalFormatting sqref="V252">
    <cfRule type="expression" dxfId="12" priority="13" stopIfTrue="1">
      <formula>AND($L252="○", TRIM($V252)="")</formula>
    </cfRule>
  </conditionalFormatting>
  <conditionalFormatting sqref="W252">
    <cfRule type="expression" dxfId="11" priority="12" stopIfTrue="1">
      <formula>AND($L252="○", TRIM($W252)="")</formula>
    </cfRule>
  </conditionalFormatting>
  <conditionalFormatting sqref="X252">
    <cfRule type="expression" dxfId="10" priority="11" stopIfTrue="1">
      <formula>AND($L252="○", TRIM($X252)="")</formula>
    </cfRule>
  </conditionalFormatting>
  <conditionalFormatting sqref="Y252">
    <cfRule type="expression" dxfId="9" priority="10" stopIfTrue="1">
      <formula>AND($L252="○", TRIM($Y252)="")</formula>
    </cfRule>
  </conditionalFormatting>
  <conditionalFormatting sqref="L253:M253">
    <cfRule type="expression" dxfId="8" priority="9" stopIfTrue="1">
      <formula>希望&lt;&gt;0</formula>
    </cfRule>
  </conditionalFormatting>
  <conditionalFormatting sqref="Q253:R253">
    <cfRule type="expression" dxfId="7" priority="8" stopIfTrue="1">
      <formula>AND($L253="○", TRIM($Q253)="")</formula>
    </cfRule>
  </conditionalFormatting>
  <conditionalFormatting sqref="S253">
    <cfRule type="expression" dxfId="6" priority="7" stopIfTrue="1">
      <formula>AND($L253="○", TRIM($S253)="")</formula>
    </cfRule>
  </conditionalFormatting>
  <conditionalFormatting sqref="T253">
    <cfRule type="expression" dxfId="5" priority="6" stopIfTrue="1">
      <formula>AND($L253="○", TRIM($T253)="")</formula>
    </cfRule>
  </conditionalFormatting>
  <conditionalFormatting sqref="U253">
    <cfRule type="expression" dxfId="4" priority="5" stopIfTrue="1">
      <formula>AND($L253="○", TRIM($U253)="")</formula>
    </cfRule>
  </conditionalFormatting>
  <conditionalFormatting sqref="V253">
    <cfRule type="expression" dxfId="3" priority="4" stopIfTrue="1">
      <formula>AND($L253="○", TRIM($V253)="")</formula>
    </cfRule>
  </conditionalFormatting>
  <conditionalFormatting sqref="W253">
    <cfRule type="expression" dxfId="2" priority="3" stopIfTrue="1">
      <formula>AND($L253="○", TRIM($W253)="")</formula>
    </cfRule>
  </conditionalFormatting>
  <conditionalFormatting sqref="X253">
    <cfRule type="expression" dxfId="1" priority="2" stopIfTrue="1">
      <formula>AND($L253="○", TRIM($X253)="")</formula>
    </cfRule>
  </conditionalFormatting>
  <conditionalFormatting sqref="Y253">
    <cfRule type="expression" dxfId="0" priority="1" stopIfTrue="1">
      <formula>AND($L253="○", TRIM($Y253)="")</formula>
    </cfRule>
  </conditionalFormatting>
  <dataValidations count="428">
    <dataValidation type="whole" imeMode="halfAlpha" allowBlank="1" showInputMessage="1" showErrorMessage="1" error="7桁の数字を入力してください" sqref="I20:M20" xr:uid="{931BC631-C11E-4FAC-8FF4-DEDD0D3F1F81}">
      <formula1>0</formula1>
      <formula2>9999999</formula2>
    </dataValidation>
    <dataValidation errorStyle="warning" imeMode="hiragana" allowBlank="1" showInputMessage="1" showErrorMessage="1" sqref="I22:Y22" xr:uid="{572DCD9A-4C2E-4DD4-96EB-CB8FB2F1A605}"/>
    <dataValidation errorStyle="warning" imeMode="fullKatakana" allowBlank="1" showInputMessage="1" showErrorMessage="1" sqref="I24:Y24" xr:uid="{1F901151-0968-4519-9BCE-FD193E102F11}"/>
    <dataValidation errorStyle="warning" imeMode="hiragana" allowBlank="1" showInputMessage="1" showErrorMessage="1" sqref="I26:Y26" xr:uid="{B5C76F54-7288-4E9F-BE1E-6EB3A7A03416}"/>
    <dataValidation errorStyle="warning" imeMode="hiragana" allowBlank="1" showInputMessage="1" showErrorMessage="1" sqref="I28:Y28" xr:uid="{3129BE68-0E3A-4D61-A8F7-F07254C5290E}"/>
    <dataValidation errorStyle="warning" imeMode="fullKatakana" allowBlank="1" showInputMessage="1" showErrorMessage="1" sqref="I30:Y30" xr:uid="{8F3BB9A5-9889-4907-9702-7F90239157AD}"/>
    <dataValidation errorStyle="warning" imeMode="hiragana" allowBlank="1" showInputMessage="1" showErrorMessage="1" sqref="I32:Y32" xr:uid="{DAC2531B-7280-486D-B4D7-FA63AE7EACF6}"/>
    <dataValidation errorStyle="warning" imeMode="halfAlpha" allowBlank="1" showInputMessage="1" showErrorMessage="1" sqref="I34:M34" xr:uid="{B8315196-F0DE-4F02-94F1-135CEA92B04C}"/>
    <dataValidation errorStyle="warning" imeMode="halfAlpha" allowBlank="1" showInputMessage="1" showErrorMessage="1" sqref="P34" xr:uid="{3D65E77C-36E0-477E-90C2-B496F0022A30}"/>
    <dataValidation errorStyle="warning" imeMode="halfAlpha" allowBlank="1" showInputMessage="1" showErrorMessage="1" sqref="I36:M36" xr:uid="{D79E6B3B-ED1A-45DE-BC99-C87D8E292426}"/>
    <dataValidation errorStyle="warning" imeMode="halfAlpha" allowBlank="1" showInputMessage="1" showErrorMessage="1" sqref="I38:Y38" xr:uid="{D47DCCF6-1AC0-4CFA-B3F2-B0A00630744F}"/>
    <dataValidation type="list" imeMode="halfAlpha" allowBlank="1" showInputMessage="1" showErrorMessage="1" error="リストから選択してください" sqref="I40:M40" xr:uid="{C5801746-EEA9-4500-AD08-C2DE987A607B}">
      <formula1>"一致する,一致しない"</formula1>
    </dataValidation>
    <dataValidation type="list" imeMode="halfAlpha" allowBlank="1" showInputMessage="1" showErrorMessage="1" error="リストから選択してください" sqref="I63:M63" xr:uid="{3D192525-76D5-498E-8DEC-6EBBEBC5FC2D}">
      <formula1>"しない,する"</formula1>
    </dataValidation>
    <dataValidation type="whole" imeMode="halfAlpha" allowBlank="1" showInputMessage="1" showErrorMessage="1" error="7桁の数字を入力してください" sqref="I69:M69" xr:uid="{2D2B8A7B-C03A-47C5-9ECE-EAC6D8977F75}">
      <formula1>0</formula1>
      <formula2>9999999</formula2>
    </dataValidation>
    <dataValidation errorStyle="warning" imeMode="hiragana" allowBlank="1" showInputMessage="1" showErrorMessage="1" sqref="I71:Y71" xr:uid="{754E5B3A-AD71-432E-8565-FE615EFF15AD}"/>
    <dataValidation errorStyle="warning" imeMode="fullKatakana" allowBlank="1" showInputMessage="1" showErrorMessage="1" sqref="I73:Y73" xr:uid="{965E1501-AC2A-4F04-8E7E-2D4629E71D07}"/>
    <dataValidation errorStyle="warning" imeMode="hiragana" allowBlank="1" showInputMessage="1" showErrorMessage="1" sqref="I75:Y75" xr:uid="{474A81E3-E870-4834-8191-5F9CA6D43C3D}"/>
    <dataValidation errorStyle="warning" imeMode="hiragana" allowBlank="1" showInputMessage="1" showErrorMessage="1" sqref="I77:Y77" xr:uid="{407978B3-BE9D-45F8-BDB9-F5E2922B7A3C}"/>
    <dataValidation errorStyle="warning" imeMode="fullKatakana" allowBlank="1" showInputMessage="1" showErrorMessage="1" sqref="I79:Y79" xr:uid="{E1554443-EC20-496E-9472-75920B1E45D8}"/>
    <dataValidation errorStyle="warning" imeMode="hiragana" allowBlank="1" showInputMessage="1" showErrorMessage="1" sqref="I81:Y81" xr:uid="{2F108442-0BC5-453A-8577-B634328F4D19}"/>
    <dataValidation errorStyle="warning" imeMode="halfAlpha" allowBlank="1" showInputMessage="1" showErrorMessage="1" sqref="I83:M83" xr:uid="{FBC60891-A8D5-4294-9D02-DF7BEDE594E2}"/>
    <dataValidation errorStyle="warning" imeMode="halfAlpha" allowBlank="1" showInputMessage="1" showErrorMessage="1" sqref="P83" xr:uid="{8754B32D-BC76-4B29-95F2-379BA36842B7}"/>
    <dataValidation errorStyle="warning" imeMode="halfAlpha" allowBlank="1" showInputMessage="1" showErrorMessage="1" sqref="I85:M85" xr:uid="{813FAE0F-CAC4-497D-8043-A7C5FE165ADA}"/>
    <dataValidation errorStyle="warning" imeMode="halfAlpha" allowBlank="1" showInputMessage="1" showErrorMessage="1" sqref="I87:Y87" xr:uid="{C1AB4852-C3DF-4543-B6BF-941EA8774383}"/>
    <dataValidation errorStyle="warning" imeMode="hiragana" allowBlank="1" showInputMessage="1" showErrorMessage="1" sqref="I112:Y112" xr:uid="{2B71D27F-E5DA-469B-9386-F3604530124F}"/>
    <dataValidation errorStyle="warning" imeMode="fullKatakana" allowBlank="1" showInputMessage="1" showErrorMessage="1" sqref="I114:Y114" xr:uid="{73908AF9-D901-4824-BCD3-EA6553A5EF4F}"/>
    <dataValidation errorStyle="warning" imeMode="hiragana" allowBlank="1" showInputMessage="1" showErrorMessage="1" sqref="I116:Y116" xr:uid="{8394CC47-58DE-4885-8A97-B70A228B6DE0}"/>
    <dataValidation type="whole" imeMode="halfAlpha" allowBlank="1" showInputMessage="1" showErrorMessage="1" error="7桁の数字を入力してください" sqref="I118:M118" xr:uid="{3904F97F-C866-4C17-830A-8C811EEE832E}">
      <formula1>0</formula1>
      <formula2>9999999</formula2>
    </dataValidation>
    <dataValidation errorStyle="warning" imeMode="hiragana" allowBlank="1" showInputMessage="1" showErrorMessage="1" sqref="I120:Y120" xr:uid="{12C4A748-48D7-4DC3-BBE3-E4D94882D398}"/>
    <dataValidation errorStyle="warning" imeMode="halfAlpha" allowBlank="1" showInputMessage="1" showErrorMessage="1" sqref="I122:M122" xr:uid="{D4735440-0E39-4F96-9EF5-ADC23F6E1188}"/>
    <dataValidation errorStyle="warning" imeMode="halfAlpha" allowBlank="1" showInputMessage="1" showErrorMessage="1" sqref="P122" xr:uid="{419CF12C-6ED0-4C43-8570-ED700DC77D2F}"/>
    <dataValidation errorStyle="warning" imeMode="halfAlpha" allowBlank="1" showInputMessage="1" showErrorMessage="1" sqref="I124:M124" xr:uid="{9EBEFF4E-DB41-4456-BE6F-CEABF225D3FE}"/>
    <dataValidation errorStyle="warning" imeMode="halfAlpha" allowBlank="1" showInputMessage="1" showErrorMessage="1" sqref="I126:Y126" xr:uid="{16B969A0-B5B6-4574-91AC-F55151BFE517}"/>
    <dataValidation type="list" imeMode="halfAlpha" allowBlank="1" showInputMessage="1" showErrorMessage="1" error="リストから選択してください" sqref="I153:M153" xr:uid="{9FD94CC0-BBBC-42AF-9663-1F067C338C79}">
      <formula1>"しない,する"</formula1>
    </dataValidation>
    <dataValidation errorStyle="warning" imeMode="fullKatakana" allowBlank="1" showInputMessage="1" showErrorMessage="1" sqref="I155:Y155" xr:uid="{9341D71E-B706-4879-A871-4121BC969AC2}"/>
    <dataValidation errorStyle="warning" imeMode="hiragana" allowBlank="1" showInputMessage="1" showErrorMessage="1" sqref="I157:Y157" xr:uid="{BDA11EFF-5BF2-4767-A43B-397F7DD78019}"/>
    <dataValidation errorStyle="warning" imeMode="halfAlpha" allowBlank="1" showInputMessage="1" showErrorMessage="1" sqref="I159:M159" xr:uid="{9D6F80B6-7A3C-49B5-A191-54982F256338}"/>
    <dataValidation type="whole" imeMode="halfAlpha" allowBlank="1" showInputMessage="1" showErrorMessage="1" error="7桁の数字を入力してください" sqref="I161:M161" xr:uid="{3791E995-A2D8-4B66-946E-658D8975523C}">
      <formula1>0</formula1>
      <formula2>9999999</formula2>
    </dataValidation>
    <dataValidation errorStyle="warning" imeMode="hiragana" allowBlank="1" showInputMessage="1" showErrorMessage="1" sqref="I163:Y163" xr:uid="{048DD1FB-5DFB-4B54-83E1-EA93EC3F3859}"/>
    <dataValidation errorStyle="warning" imeMode="halfAlpha" allowBlank="1" showInputMessage="1" showErrorMessage="1" sqref="I165:M165" xr:uid="{56465C9A-7862-4DA0-96F2-F0B139BA4A72}"/>
    <dataValidation errorStyle="warning" imeMode="halfAlpha" allowBlank="1" showInputMessage="1" showErrorMessage="1" sqref="I167:M167" xr:uid="{6C692812-105A-409D-8B50-FB6CFFBE4DA9}"/>
    <dataValidation errorStyle="warning" imeMode="halfAlpha" allowBlank="1" showInputMessage="1" showErrorMessage="1" sqref="I169:Y169" xr:uid="{D34BC58C-9C22-4AC5-ACE5-1A9CE2F021FE}"/>
    <dataValidation type="date" imeMode="halfAlpha" allowBlank="1" showInputMessage="1" showErrorMessage="1" error="有効な日付を入力してください" sqref="I176:M176" xr:uid="{E1DE0F58-0DDC-463E-9CE3-76BA89CAE6BE}">
      <formula1>92</formula1>
      <formula2>73415</formula2>
    </dataValidation>
    <dataValidation errorStyle="warning" imeMode="hiragana" allowBlank="1" showInputMessage="1" showErrorMessage="1" sqref="I178:M178" xr:uid="{0B633AB8-C68E-419F-AEBC-46AF23C8D1D2}"/>
    <dataValidation type="list" imeMode="halfAlpha" allowBlank="1" showInputMessage="1" showErrorMessage="1" error="リストから選択してください" sqref="K183:M183" xr:uid="{6EE25627-E1AE-46B8-9986-FDEE8013DE76}">
      <formula1>"○,　"</formula1>
    </dataValidation>
    <dataValidation type="list" imeMode="halfAlpha" allowBlank="1" showInputMessage="1" showErrorMessage="1" error="リストから選択してください" sqref="K184:M184" xr:uid="{03E09460-6DAA-4230-BCD5-EB1638CACBF7}">
      <formula1>"○,　"</formula1>
    </dataValidation>
    <dataValidation errorStyle="warning" imeMode="hiragana" allowBlank="1" showInputMessage="1" showErrorMessage="1" sqref="N184:V184" xr:uid="{22A782E0-D118-4D1C-B0C8-0404BC2EFA12}"/>
    <dataValidation type="list" imeMode="halfAlpha" allowBlank="1" showInputMessage="1" showErrorMessage="1" error="リストから選択してください" sqref="K185:M185" xr:uid="{27ED85FC-F8DB-42DE-95DD-A6C4A109D154}">
      <formula1>"○,　"</formula1>
    </dataValidation>
    <dataValidation errorStyle="warning" imeMode="hiragana" allowBlank="1" showInputMessage="1" showErrorMessage="1" sqref="N185:V185" xr:uid="{A72BD697-B60E-4C81-8E0E-2A72C58A3B75}"/>
    <dataValidation type="list" imeMode="halfAlpha" allowBlank="1" showInputMessage="1" showErrorMessage="1" error="リストから選択してください" sqref="K186:M187" xr:uid="{087A5506-8A39-4609-8E09-72F764779A30}">
      <formula1>"○,　"</formula1>
    </dataValidation>
    <dataValidation errorStyle="warning" imeMode="hiragana" allowBlank="1" showInputMessage="1" showErrorMessage="1" sqref="N186:V186" xr:uid="{DD02391B-B351-4C1D-A58D-36AD8753BED0}"/>
    <dataValidation type="whole" imeMode="halfAlpha" allowBlank="1" showInputMessage="1" showErrorMessage="1" error="有効な数字を入力してください" sqref="W186:X186" xr:uid="{4E216BA9-5C0A-48C3-9218-0C6E0E92E54D}">
      <formula1>0</formula1>
      <formula2>100</formula2>
    </dataValidation>
    <dataValidation errorStyle="warning" imeMode="hiragana" allowBlank="1" showInputMessage="1" showErrorMessage="1" sqref="N187:V187" xr:uid="{631060F3-A302-4665-8778-6E015C472950}"/>
    <dataValidation type="whole" imeMode="halfAlpha" allowBlank="1" showInputMessage="1" showErrorMessage="1" error="有効な数字を入力してください" sqref="W187:X187" xr:uid="{B8FEEC2B-5A04-47C4-9BF3-1F1FDEB4AA2C}">
      <formula1>0</formula1>
      <formula2>100</formula2>
    </dataValidation>
    <dataValidation type="whole" imeMode="halfAlpha" allowBlank="1" showInputMessage="1" showErrorMessage="1" error="有効な数字を入力してください" sqref="I189:M189" xr:uid="{CD72C61C-B626-42E2-8D6F-D94CDDDAEF50}">
      <formula1>0</formula1>
      <formula2>9999999999</formula2>
    </dataValidation>
    <dataValidation type="whole" imeMode="halfAlpha" allowBlank="1" showInputMessage="1" showErrorMessage="1" error="有効な数字を入力してください" sqref="I191:M191" xr:uid="{FBA0D2CE-08E6-41D0-9625-4A81C9568AFA}">
      <formula1>0</formula1>
      <formula2>9999999999</formula2>
    </dataValidation>
    <dataValidation type="whole" imeMode="halfAlpha" allowBlank="1" showInputMessage="1" showErrorMessage="1" error="有効な数字を入力してください" sqref="O191:Q191" xr:uid="{43D58243-526D-412D-B39F-C11404C05EE1}">
      <formula1>0</formula1>
      <formula2>9999999999</formula2>
    </dataValidation>
    <dataValidation type="date" imeMode="halfAlpha" allowBlank="1" showInputMessage="1" showErrorMessage="1" error="有効な日付を入力してください" sqref="I193:M193" xr:uid="{F6B1E621-7C00-436B-A19A-EB629CEFE3B1}">
      <formula1>92</formula1>
      <formula2>73415</formula2>
    </dataValidation>
    <dataValidation type="whole" imeMode="halfAlpha" allowBlank="1" showInputMessage="1" showErrorMessage="1" error="有効な数字を入力してください" sqref="I196:M196" xr:uid="{0C2D8985-D692-4E8C-AAA4-C38D4B8B46E7}">
      <formula1>0</formula1>
      <formula2>9999999999</formula2>
    </dataValidation>
    <dataValidation type="whole" imeMode="halfAlpha" allowBlank="1" showInputMessage="1" showErrorMessage="1" error="有効な数字を入力してください" sqref="I197:M197" xr:uid="{22C729EB-8D11-43C0-A23F-5534A8F4830B}">
      <formula1>0</formula1>
      <formula2>9999999999</formula2>
    </dataValidation>
    <dataValidation type="whole" imeMode="halfAlpha" allowBlank="1" showInputMessage="1" showErrorMessage="1" error="有効な数字を入力してください" sqref="I198:M198" xr:uid="{14217264-2F77-4ACD-A947-D58A167A7991}">
      <formula1>0</formula1>
      <formula2>9999999999</formula2>
    </dataValidation>
    <dataValidation type="whole" imeMode="halfAlpha" allowBlank="1" showInputMessage="1" showErrorMessage="1" error="有効な数字を入力してください" sqref="I200:M200" xr:uid="{5D56BD86-2857-4752-A39F-E50534F80766}">
      <formula1>0</formula1>
      <formula2>9999999999</formula2>
    </dataValidation>
    <dataValidation type="list" imeMode="halfAlpha" allowBlank="1" showInputMessage="1" showErrorMessage="1" error="リストから選択してください" sqref="I202:M202" xr:uid="{5AFF559F-ABEC-4334-8B4E-CA78A0CCF274}">
      <formula1>"該当する,該当しない,　"</formula1>
    </dataValidation>
    <dataValidation type="list" imeMode="halfAlpha" allowBlank="1" showInputMessage="1" showErrorMessage="1" error="リストから選択してください" sqref="I210:M210" xr:uid="{0EF464D2-067E-4E3A-BF45-5B77782B7A5D}">
      <formula1>許可コード</formula1>
    </dataValidation>
    <dataValidation errorStyle="warning" imeMode="halfAlpha" allowBlank="1" showInputMessage="1" showErrorMessage="1" sqref="P210" xr:uid="{5E6E0E64-9FA3-4C9C-924D-609C59123AF4}"/>
    <dataValidation type="date" imeMode="halfAlpha" allowBlank="1" showInputMessage="1" showErrorMessage="1" error="有効な日付を入力してください" sqref="I212:M212" xr:uid="{47457AAD-F84D-4923-A031-45B95D32442B}">
      <formula1>92</formula1>
      <formula2>73415</formula2>
    </dataValidation>
    <dataValidation type="date" imeMode="halfAlpha" allowBlank="1" showInputMessage="1" showErrorMessage="1" error="有効な日付を入力してください" sqref="I214:M214" xr:uid="{F08C6054-F610-430F-A37E-EDC3F6B6DD6D}">
      <formula1>92</formula1>
      <formula2>73415</formula2>
    </dataValidation>
    <dataValidation type="date" imeMode="halfAlpha" allowBlank="1" showInputMessage="1" showErrorMessage="1" error="有効な日付を入力してください" sqref="I216:M216" xr:uid="{354E34E9-3EBE-429A-8A0A-7B036676A43E}">
      <formula1>92</formula1>
      <formula2>73415</formula2>
    </dataValidation>
    <dataValidation errorStyle="warning" imeMode="halfAlpha" allowBlank="1" showInputMessage="1" showErrorMessage="1" sqref="I218:M218" xr:uid="{C6B79F62-9236-48AC-83C2-05F11DC535D6}"/>
    <dataValidation type="list" imeMode="halfAlpha" allowBlank="1" showInputMessage="1" showErrorMessage="1" error="リストから選択してください" sqref="L224:M224" xr:uid="{669D1EF4-5A80-4377-90D2-7D07AE749664}">
      <formula1>"○,　"</formula1>
    </dataValidation>
    <dataValidation type="list" imeMode="halfAlpha" allowBlank="1" showInputMessage="1" showErrorMessage="1" error="リストから選択してください" sqref="N224:O224" xr:uid="{68B1864F-F8D7-4BF2-BE91-37FC3BF138C0}">
      <formula1>"一般,特定,　"</formula1>
    </dataValidation>
    <dataValidation type="whole" imeMode="halfAlpha" allowBlank="1" showInputMessage="1" showErrorMessage="1" error="有効な数字を入力してください" sqref="P224" xr:uid="{4B9A8478-202C-4255-8456-E7924A8C971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4:R224" xr:uid="{9236D9F3-F034-4946-B9CB-C1FA0637577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4" xr:uid="{D88F687A-5C5D-4E74-99CE-BDF0C6243D8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4" xr:uid="{B4042A5B-315C-4E97-B87E-219FD2469013}">
      <formula1>-9999999999</formula1>
      <formula2>9999999999</formula2>
    </dataValidation>
    <dataValidation type="whole" imeMode="halfAlpha" allowBlank="1" showInputMessage="1" showErrorMessage="1" error="有効な数字を入力してください" sqref="U224" xr:uid="{9FFB8ED5-4ED2-4E45-A428-6C49F3F871A7}">
      <formula1>0</formula1>
      <formula2>9999999999</formula2>
    </dataValidation>
    <dataValidation type="whole" imeMode="halfAlpha" allowBlank="1" showInputMessage="1" showErrorMessage="1" error="有効な数字を入力してください" sqref="V224" xr:uid="{79B174BA-7A1C-4F1B-A481-65D3DF9DFFAA}">
      <formula1>0</formula1>
      <formula2>9999999999</formula2>
    </dataValidation>
    <dataValidation type="whole" imeMode="halfAlpha" allowBlank="1" showInputMessage="1" showErrorMessage="1" error="有効な数字を入力してください" sqref="W224" xr:uid="{60B2AB3A-BBC6-49F4-85F3-1CAC85FCD267}">
      <formula1>0</formula1>
      <formula2>9999999999</formula2>
    </dataValidation>
    <dataValidation type="whole" imeMode="halfAlpha" allowBlank="1" showInputMessage="1" showErrorMessage="1" error="有効な数字を入力してください" sqref="X224" xr:uid="{661A71B6-3E86-452C-B8B9-DCB0038615DB}">
      <formula1>0</formula1>
      <formula2>9999999999</formula2>
    </dataValidation>
    <dataValidation type="whole" imeMode="halfAlpha" allowBlank="1" showInputMessage="1" showErrorMessage="1" error="有効な数字を入力してください" sqref="Y224" xr:uid="{C81C3877-156B-47B4-89BD-87745F912C04}">
      <formula1>0</formula1>
      <formula2>9999999999</formula2>
    </dataValidation>
    <dataValidation type="list" imeMode="halfAlpha" allowBlank="1" showInputMessage="1" showErrorMessage="1" error="リストから選択してください" sqref="L225:M225" xr:uid="{20940DCE-44F0-4FCF-AA78-D92465DAF5A2}">
      <formula1>"○,　"</formula1>
    </dataValidation>
    <dataValidation type="list" imeMode="halfAlpha" allowBlank="1" showInputMessage="1" showErrorMessage="1" error="リストから選択してください" sqref="N225:O225" xr:uid="{955637B0-3BC1-42E6-879D-92B25EA006DD}">
      <formula1>"一般,特定,　"</formula1>
    </dataValidation>
    <dataValidation type="whole" imeMode="halfAlpha" allowBlank="1" showInputMessage="1" showErrorMessage="1" error="有効な数字を入力してください" sqref="P225" xr:uid="{B0358CA6-A2BF-4A38-AA57-E9AF025B1C0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5:R225" xr:uid="{871CB17A-9486-4352-972F-8FC8D06A372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5" xr:uid="{84325C21-A88F-426A-A725-7960C00D008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5" xr:uid="{047669A5-1CFD-47F4-8F1C-017349872BBA}">
      <formula1>-9999999999</formula1>
      <formula2>9999999999</formula2>
    </dataValidation>
    <dataValidation type="whole" imeMode="halfAlpha" allowBlank="1" showInputMessage="1" showErrorMessage="1" error="有効な数字を入力してください" sqref="U225" xr:uid="{974189C3-28AD-48BC-8B0A-72311618FCB3}">
      <formula1>0</formula1>
      <formula2>9999999999</formula2>
    </dataValidation>
    <dataValidation type="whole" imeMode="halfAlpha" allowBlank="1" showInputMessage="1" showErrorMessage="1" error="有効な数字を入力してください" sqref="V225" xr:uid="{8E89F555-0279-4094-A3E6-0C570882BB3C}">
      <formula1>0</formula1>
      <formula2>9999999999</formula2>
    </dataValidation>
    <dataValidation type="whole" imeMode="halfAlpha" allowBlank="1" showInputMessage="1" showErrorMessage="1" error="有効な数字を入力してください" sqref="W225" xr:uid="{A5513FDA-BFDC-4390-B335-1AAC389FEC7E}">
      <formula1>0</formula1>
      <formula2>9999999999</formula2>
    </dataValidation>
    <dataValidation type="whole" imeMode="halfAlpha" allowBlank="1" showInputMessage="1" showErrorMessage="1" error="有効な数字を入力してください" sqref="X225" xr:uid="{0CF22203-500A-4FBF-B93B-D89F19AD5516}">
      <formula1>0</formula1>
      <formula2>9999999999</formula2>
    </dataValidation>
    <dataValidation type="whole" imeMode="halfAlpha" allowBlank="1" showInputMessage="1" showErrorMessage="1" error="有効な数字を入力してください" sqref="Y225" xr:uid="{6728035C-E0CB-4C8C-85F6-9AF5D06F9790}">
      <formula1>0</formula1>
      <formula2>9999999999</formula2>
    </dataValidation>
    <dataValidation type="list" imeMode="halfAlpha" allowBlank="1" showInputMessage="1" showErrorMessage="1" error="リストから選択してください" sqref="L226:M226" xr:uid="{F9FCC920-BB9F-4262-A66E-B19A6C468EB2}">
      <formula1>"○,　"</formula1>
    </dataValidation>
    <dataValidation type="list" imeMode="halfAlpha" allowBlank="1" showInputMessage="1" showErrorMessage="1" error="リストから選択してください" sqref="N226:O226" xr:uid="{3CD88FE9-D0C0-4C7A-9C87-3B3ACB871113}">
      <formula1>"一般,特定,　"</formula1>
    </dataValidation>
    <dataValidation type="whole" imeMode="halfAlpha" allowBlank="1" showInputMessage="1" showErrorMessage="1" error="有効な数字を入力してください" sqref="P226" xr:uid="{85069B2E-59B8-47A8-85DE-85695DB81AA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6:R226" xr:uid="{3F1FA2FB-4A2F-4553-AAA0-5434C61266B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6" xr:uid="{2208CAF5-51AA-409B-A115-EC3DC377BF2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6" xr:uid="{E82C43BF-3D88-4AE4-A67E-CE487ADF4BEC}">
      <formula1>-9999999999</formula1>
      <formula2>9999999999</formula2>
    </dataValidation>
    <dataValidation type="whole" imeMode="halfAlpha" allowBlank="1" showInputMessage="1" showErrorMessage="1" error="有効な数字を入力してください" sqref="U226" xr:uid="{2E89F873-BD66-4C73-BFEB-8A5A5E6AE3F7}">
      <formula1>0</formula1>
      <formula2>9999999999</formula2>
    </dataValidation>
    <dataValidation type="whole" imeMode="halfAlpha" allowBlank="1" showInputMessage="1" showErrorMessage="1" error="有効な数字を入力してください" sqref="V226" xr:uid="{C438954D-BFB7-4474-BB53-B299EF15224B}">
      <formula1>0</formula1>
      <formula2>9999999999</formula2>
    </dataValidation>
    <dataValidation type="whole" imeMode="halfAlpha" allowBlank="1" showInputMessage="1" showErrorMessage="1" error="有効な数字を入力してください" sqref="W226" xr:uid="{ADB970E3-052D-49D6-98EE-9DA121BCDD38}">
      <formula1>0</formula1>
      <formula2>9999999999</formula2>
    </dataValidation>
    <dataValidation type="whole" imeMode="halfAlpha" allowBlank="1" showInputMessage="1" showErrorMessage="1" error="有効な数字を入力してください" sqref="X226" xr:uid="{591625DE-D670-42B4-BBDB-8974BDF98102}">
      <formula1>0</formula1>
      <formula2>9999999999</formula2>
    </dataValidation>
    <dataValidation type="whole" imeMode="halfAlpha" allowBlank="1" showInputMessage="1" showErrorMessage="1" error="有効な数字を入力してください" sqref="Y226" xr:uid="{53404768-2FCA-45B9-A8FD-6F4DCB5381ED}">
      <formula1>0</formula1>
      <formula2>9999999999</formula2>
    </dataValidation>
    <dataValidation type="list" imeMode="halfAlpha" allowBlank="1" showInputMessage="1" showErrorMessage="1" error="リストから選択してください" sqref="L227:M227" xr:uid="{2C74ADBA-A616-421A-BBF7-C40294E4646D}">
      <formula1>"○,　"</formula1>
    </dataValidation>
    <dataValidation type="list" imeMode="halfAlpha" allowBlank="1" showInputMessage="1" showErrorMessage="1" error="リストから選択してください" sqref="N227:O227" xr:uid="{E383F0A5-F7DF-4EDB-9492-8CD82D9E9788}">
      <formula1>"一般,特定,　"</formula1>
    </dataValidation>
    <dataValidation type="whole" imeMode="halfAlpha" allowBlank="1" showInputMessage="1" showErrorMessage="1" error="有効な数字を入力してください" sqref="P227" xr:uid="{CDF230BE-1850-455B-9EBB-D6ADD69C96A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7:R227" xr:uid="{C56085D2-C1D0-4A7B-A888-DF8B5A7EF76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7" xr:uid="{AA453302-41FE-48DC-B698-D8D3DC1E7B1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7" xr:uid="{EA05FE52-783D-4A9F-839A-4F889BD29582}">
      <formula1>-9999999999</formula1>
      <formula2>9999999999</formula2>
    </dataValidation>
    <dataValidation type="whole" imeMode="halfAlpha" allowBlank="1" showInputMessage="1" showErrorMessage="1" error="有効な数字を入力してください" sqref="U227" xr:uid="{114392A8-936C-4169-AB00-77A8FFACD7DC}">
      <formula1>0</formula1>
      <formula2>9999999999</formula2>
    </dataValidation>
    <dataValidation type="whole" imeMode="halfAlpha" allowBlank="1" showInputMessage="1" showErrorMessage="1" error="有効な数字を入力してください" sqref="V227" xr:uid="{B6999C40-8B67-41FD-8249-1BB304BB6EEB}">
      <formula1>0</formula1>
      <formula2>9999999999</formula2>
    </dataValidation>
    <dataValidation type="whole" imeMode="halfAlpha" allowBlank="1" showInputMessage="1" showErrorMessage="1" error="有効な数字を入力してください" sqref="W227" xr:uid="{2338E76B-2CE8-471A-B573-B591523612F6}">
      <formula1>0</formula1>
      <formula2>9999999999</formula2>
    </dataValidation>
    <dataValidation type="whole" imeMode="halfAlpha" allowBlank="1" showInputMessage="1" showErrorMessage="1" error="有効な数字を入力してください" sqref="X227" xr:uid="{1F2FD060-E24B-4713-98E4-AF9E6095C075}">
      <formula1>0</formula1>
      <formula2>9999999999</formula2>
    </dataValidation>
    <dataValidation type="whole" imeMode="halfAlpha" allowBlank="1" showInputMessage="1" showErrorMessage="1" error="有効な数字を入力してください" sqref="Y227" xr:uid="{7B73402C-ECCA-4D6B-A203-71DEF4FA9F0F}">
      <formula1>0</formula1>
      <formula2>9999999999</formula2>
    </dataValidation>
    <dataValidation type="list" imeMode="halfAlpha" allowBlank="1" showInputMessage="1" showErrorMessage="1" error="リストから選択してください" sqref="L228:M228" xr:uid="{6AC4CEC2-598D-43F1-AA77-6F8A086A0FA8}">
      <formula1>"○,　"</formula1>
    </dataValidation>
    <dataValidation type="list" imeMode="halfAlpha" allowBlank="1" showInputMessage="1" showErrorMessage="1" error="リストから選択してください" sqref="N228:O228" xr:uid="{D7A8F6C4-BC31-436C-A061-31AF8398F397}">
      <formula1>"一般,特定,　"</formula1>
    </dataValidation>
    <dataValidation type="whole" imeMode="halfAlpha" allowBlank="1" showInputMessage="1" showErrorMessage="1" error="有効な数字を入力してください" sqref="P228" xr:uid="{9125B936-6FA1-4EF9-9B4E-9CC86717663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8:R228" xr:uid="{2B6B6EF3-6632-4341-B7F4-E8800E3D1D2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8" xr:uid="{4254981C-F53B-4809-9008-2AE2037595C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8" xr:uid="{BBD38264-FA34-4815-9778-E35EE90EA956}">
      <formula1>-9999999999</formula1>
      <formula2>9999999999</formula2>
    </dataValidation>
    <dataValidation type="whole" imeMode="halfAlpha" allowBlank="1" showInputMessage="1" showErrorMessage="1" error="有効な数字を入力してください" sqref="U228" xr:uid="{70B29B12-910B-40F7-BA6C-D78036989950}">
      <formula1>0</formula1>
      <formula2>9999999999</formula2>
    </dataValidation>
    <dataValidation type="whole" imeMode="halfAlpha" allowBlank="1" showInputMessage="1" showErrorMessage="1" error="有効な数字を入力してください" sqref="V228" xr:uid="{67C21892-691A-40B6-A80F-2482E0DFB4A8}">
      <formula1>0</formula1>
      <formula2>9999999999</formula2>
    </dataValidation>
    <dataValidation type="whole" imeMode="halfAlpha" allowBlank="1" showInputMessage="1" showErrorMessage="1" error="有効な数字を入力してください" sqref="W228" xr:uid="{24CD8D09-9343-4676-B1FC-2C61B002F60F}">
      <formula1>0</formula1>
      <formula2>9999999999</formula2>
    </dataValidation>
    <dataValidation type="whole" imeMode="halfAlpha" allowBlank="1" showInputMessage="1" showErrorMessage="1" error="有効な数字を入力してください" sqref="X228" xr:uid="{2D60A04D-A849-4C02-8D27-1A6FFE79FB73}">
      <formula1>0</formula1>
      <formula2>9999999999</formula2>
    </dataValidation>
    <dataValidation type="whole" imeMode="halfAlpha" allowBlank="1" showInputMessage="1" showErrorMessage="1" error="有効な数字を入力してください" sqref="Y228" xr:uid="{FB91F80C-29EF-4BFC-A43E-9A74DDC8DD28}">
      <formula1>0</formula1>
      <formula2>9999999999</formula2>
    </dataValidation>
    <dataValidation type="list" imeMode="halfAlpha" allowBlank="1" showInputMessage="1" showErrorMessage="1" error="リストから選択してください" sqref="L229:M229" xr:uid="{A94700C4-023C-4C92-9C2D-C4847623ECF1}">
      <formula1>"○,　"</formula1>
    </dataValidation>
    <dataValidation type="list" imeMode="halfAlpha" allowBlank="1" showInputMessage="1" showErrorMessage="1" error="リストから選択してください" sqref="N229:O229" xr:uid="{DE19902B-7774-4D9F-9C03-7D7D6B81C82F}">
      <formula1>"一般,特定,　"</formula1>
    </dataValidation>
    <dataValidation type="whole" imeMode="halfAlpha" allowBlank="1" showInputMessage="1" showErrorMessage="1" error="有効な数字を入力してください" sqref="P229" xr:uid="{7B765015-3A2F-4D9E-8D97-180C7A6FF10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9:R229" xr:uid="{3BD42EC9-A016-4909-AC46-C8BA9409F74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9" xr:uid="{FA741E1E-4CB2-4E65-A8F7-B3D07EA2B2F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9" xr:uid="{F935F769-A688-4600-BBE5-48BC7625ADB1}">
      <formula1>-9999999999</formula1>
      <formula2>9999999999</formula2>
    </dataValidation>
    <dataValidation type="whole" imeMode="halfAlpha" allowBlank="1" showInputMessage="1" showErrorMessage="1" error="有効な数字を入力してください" sqref="U229" xr:uid="{FA266102-DCD3-425E-9F83-A1273AC91781}">
      <formula1>0</formula1>
      <formula2>9999999999</formula2>
    </dataValidation>
    <dataValidation type="whole" imeMode="halfAlpha" allowBlank="1" showInputMessage="1" showErrorMessage="1" error="有効な数字を入力してください" sqref="V229" xr:uid="{5D669D2C-AEA8-4D9F-8B99-BF1DFFEF8F60}">
      <formula1>0</formula1>
      <formula2>9999999999</formula2>
    </dataValidation>
    <dataValidation type="whole" imeMode="halfAlpha" allowBlank="1" showInputMessage="1" showErrorMessage="1" error="有効な数字を入力してください" sqref="W229" xr:uid="{B5EF20BC-D24D-4309-B2C1-9D953BAB6DD0}">
      <formula1>0</formula1>
      <formula2>9999999999</formula2>
    </dataValidation>
    <dataValidation type="whole" imeMode="halfAlpha" allowBlank="1" showInputMessage="1" showErrorMessage="1" error="有効な数字を入力してください" sqref="X229" xr:uid="{BE7A68D0-8A51-4601-9CE3-0D2C6594E744}">
      <formula1>0</formula1>
      <formula2>9999999999</formula2>
    </dataValidation>
    <dataValidation type="whole" imeMode="halfAlpha" allowBlank="1" showInputMessage="1" showErrorMessage="1" error="有効な数字を入力してください" sqref="Y229" xr:uid="{E659D3B6-68B9-478C-B87A-B2EB3B7BB06B}">
      <formula1>0</formula1>
      <formula2>9999999999</formula2>
    </dataValidation>
    <dataValidation type="list" imeMode="halfAlpha" allowBlank="1" showInputMessage="1" showErrorMessage="1" error="リストから選択してください" sqref="L230:M230" xr:uid="{222E2CFA-71F5-4B93-83D3-77C5F941CDB9}">
      <formula1>"○,　"</formula1>
    </dataValidation>
    <dataValidation type="list" imeMode="halfAlpha" allowBlank="1" showInputMessage="1" showErrorMessage="1" error="リストから選択してください" sqref="N230:O230" xr:uid="{7E36106A-0736-4F14-85F4-103FA2C1345F}">
      <formula1>"一般,特定,　"</formula1>
    </dataValidation>
    <dataValidation type="whole" imeMode="halfAlpha" allowBlank="1" showInputMessage="1" showErrorMessage="1" error="有効な数字を入力してください" sqref="P230" xr:uid="{3178C23B-ADF3-46E0-92AA-FE237E74E5D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0:R230" xr:uid="{EBC4C2E4-C662-430C-AE92-B11EC53E129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0" xr:uid="{202E1202-B9CD-479E-9671-97C142BC2D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0" xr:uid="{41F31768-B433-4505-A18C-1AEF11BC7213}">
      <formula1>-9999999999</formula1>
      <formula2>9999999999</formula2>
    </dataValidation>
    <dataValidation type="whole" imeMode="halfAlpha" allowBlank="1" showInputMessage="1" showErrorMessage="1" error="有効な数字を入力してください" sqref="U230" xr:uid="{96F0120B-4F81-4B2F-80F9-7FF46F760C03}">
      <formula1>0</formula1>
      <formula2>9999999999</formula2>
    </dataValidation>
    <dataValidation type="whole" imeMode="halfAlpha" allowBlank="1" showInputMessage="1" showErrorMessage="1" error="有効な数字を入力してください" sqref="V230" xr:uid="{D6D7063B-99F7-4AF7-8499-AEFAD89C5023}">
      <formula1>0</formula1>
      <formula2>9999999999</formula2>
    </dataValidation>
    <dataValidation type="whole" imeMode="halfAlpha" allowBlank="1" showInputMessage="1" showErrorMessage="1" error="有効な数字を入力してください" sqref="W230" xr:uid="{E4157081-F75F-4A41-BE08-682C4632BF5C}">
      <formula1>0</formula1>
      <formula2>9999999999</formula2>
    </dataValidation>
    <dataValidation type="whole" imeMode="halfAlpha" allowBlank="1" showInputMessage="1" showErrorMessage="1" error="有効な数字を入力してください" sqref="X230" xr:uid="{1B4A0D7B-220A-40B1-B744-9B659F4CAA34}">
      <formula1>0</formula1>
      <formula2>9999999999</formula2>
    </dataValidation>
    <dataValidation type="whole" imeMode="halfAlpha" allowBlank="1" showInputMessage="1" showErrorMessage="1" error="有効な数字を入力してください" sqref="Y230" xr:uid="{C9CFD0EC-4076-4043-B59C-2AEFB18D324D}">
      <formula1>0</formula1>
      <formula2>9999999999</formula2>
    </dataValidation>
    <dataValidation type="list" imeMode="halfAlpha" allowBlank="1" showInputMessage="1" showErrorMessage="1" error="リストから選択してください" sqref="L231:M231" xr:uid="{61185B8E-2A53-4C8C-88E8-BB3B99A4A044}">
      <formula1>"○,　"</formula1>
    </dataValidation>
    <dataValidation type="list" imeMode="halfAlpha" allowBlank="1" showInputMessage="1" showErrorMessage="1" error="リストから選択してください" sqref="N231:O231" xr:uid="{97E2406C-E31C-43C2-9101-F17B6E432783}">
      <formula1>"一般,特定,　"</formula1>
    </dataValidation>
    <dataValidation type="whole" imeMode="halfAlpha" allowBlank="1" showInputMessage="1" showErrorMessage="1" error="有効な数字を入力してください" sqref="P231" xr:uid="{1443252C-4481-4B62-BCC7-1DB9DCF1A2B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F053C322-9B56-405A-8D48-B4653689FA0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 xr:uid="{7F54276B-27A2-4058-93B5-CD020173057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1" xr:uid="{728165D8-FFA3-4523-AE8F-EC9A04ED4465}">
      <formula1>-9999999999</formula1>
      <formula2>9999999999</formula2>
    </dataValidation>
    <dataValidation type="whole" imeMode="halfAlpha" allowBlank="1" showInputMessage="1" showErrorMessage="1" error="有効な数字を入力してください" sqref="U231" xr:uid="{E3DC62AB-FE27-49C0-8694-FB2623844373}">
      <formula1>0</formula1>
      <formula2>9999999999</formula2>
    </dataValidation>
    <dataValidation type="whole" imeMode="halfAlpha" allowBlank="1" showInputMessage="1" showErrorMessage="1" error="有効な数字を入力してください" sqref="V231" xr:uid="{5EF47017-F21A-4C85-BA26-2FC5E41881D6}">
      <formula1>0</formula1>
      <formula2>9999999999</formula2>
    </dataValidation>
    <dataValidation type="whole" imeMode="halfAlpha" allowBlank="1" showInputMessage="1" showErrorMessage="1" error="有効な数字を入力してください" sqref="W231" xr:uid="{564560EF-9ABA-40A1-8F81-CE8E4FC72B8F}">
      <formula1>0</formula1>
      <formula2>9999999999</formula2>
    </dataValidation>
    <dataValidation type="whole" imeMode="halfAlpha" allowBlank="1" showInputMessage="1" showErrorMessage="1" error="有効な数字を入力してください" sqref="X231" xr:uid="{09A8984C-A6C7-4778-85C9-29B407FEDA0F}">
      <formula1>0</formula1>
      <formula2>9999999999</formula2>
    </dataValidation>
    <dataValidation type="whole" imeMode="halfAlpha" allowBlank="1" showInputMessage="1" showErrorMessage="1" error="有効な数字を入力してください" sqref="Y231" xr:uid="{EC5820C4-71D6-436E-97F1-9AF91DC9AAB7}">
      <formula1>0</formula1>
      <formula2>9999999999</formula2>
    </dataValidation>
    <dataValidation type="list" imeMode="halfAlpha" allowBlank="1" showInputMessage="1" showErrorMessage="1" error="リストから選択してください" sqref="L232:M232" xr:uid="{16D91C05-76CE-4594-A480-F57C810576DB}">
      <formula1>"○,　"</formula1>
    </dataValidation>
    <dataValidation type="list" imeMode="halfAlpha" allowBlank="1" showInputMessage="1" showErrorMessage="1" error="リストから選択してください" sqref="N232:O232" xr:uid="{DA68DFFA-BA10-43BA-8A01-B8A4596659E2}">
      <formula1>"一般,特定,　"</formula1>
    </dataValidation>
    <dataValidation type="whole" imeMode="halfAlpha" allowBlank="1" showInputMessage="1" showErrorMessage="1" error="有効な数字を入力してください" sqref="P232" xr:uid="{39744DA3-4024-403E-A882-27583204B5D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1818357C-21D6-4FE3-9654-BE8403D591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 xr:uid="{00555DD2-207F-43E7-9067-265BB49AC0A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2" xr:uid="{30305D47-C805-414C-B2E4-2239A3A6AD5E}">
      <formula1>-9999999999</formula1>
      <formula2>9999999999</formula2>
    </dataValidation>
    <dataValidation type="whole" imeMode="halfAlpha" allowBlank="1" showInputMessage="1" showErrorMessage="1" error="有効な数字を入力してください" sqref="U232" xr:uid="{F90AEA78-2B4D-4B68-A432-A1136BA3F700}">
      <formula1>0</formula1>
      <formula2>9999999999</formula2>
    </dataValidation>
    <dataValidation type="whole" imeMode="halfAlpha" allowBlank="1" showInputMessage="1" showErrorMessage="1" error="有効な数字を入力してください" sqref="V232" xr:uid="{FB5D3A3B-77F9-456A-9EB7-FF033C1698E6}">
      <formula1>0</formula1>
      <formula2>9999999999</formula2>
    </dataValidation>
    <dataValidation type="whole" imeMode="halfAlpha" allowBlank="1" showInputMessage="1" showErrorMessage="1" error="有効な数字を入力してください" sqref="W232" xr:uid="{83601224-C1DC-47E2-A81A-844772F2726D}">
      <formula1>0</formula1>
      <formula2>9999999999</formula2>
    </dataValidation>
    <dataValidation type="whole" imeMode="halfAlpha" allowBlank="1" showInputMessage="1" showErrorMessage="1" error="有効な数字を入力してください" sqref="X232" xr:uid="{F7888A2A-19A8-4CB0-A116-89F279DF9834}">
      <formula1>0</formula1>
      <formula2>9999999999</formula2>
    </dataValidation>
    <dataValidation type="whole" imeMode="halfAlpha" allowBlank="1" showInputMessage="1" showErrorMessage="1" error="有効な数字を入力してください" sqref="Y232" xr:uid="{EC90C4D4-7493-4C26-BEE2-E43F3F5C20EE}">
      <formula1>0</formula1>
      <formula2>9999999999</formula2>
    </dataValidation>
    <dataValidation type="list" imeMode="halfAlpha" allowBlank="1" showInputMessage="1" showErrorMessage="1" error="リストから選択してください" sqref="L233:M233" xr:uid="{D7CA005B-D728-4163-8793-77F5337B5F50}">
      <formula1>"○,　"</formula1>
    </dataValidation>
    <dataValidation type="list" imeMode="halfAlpha" allowBlank="1" showInputMessage="1" showErrorMessage="1" error="リストから選択してください" sqref="N233:O233" xr:uid="{EA3B23A3-73D3-4993-8DFA-EC524CBEF670}">
      <formula1>"一般,特定,　"</formula1>
    </dataValidation>
    <dataValidation type="whole" imeMode="halfAlpha" allowBlank="1" showInputMessage="1" showErrorMessage="1" error="有効な数字を入力してください" sqref="P233" xr:uid="{9BAFF273-6DC6-40E9-9016-E2A6A2A7E0E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72ED1507-9890-4AC7-9C65-F129CDA32C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 xr:uid="{B6A3BBFD-965F-4292-AF56-82BF99A5C9A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3" xr:uid="{4C74B868-661C-4C3F-B53F-BA419AA01525}">
      <formula1>-9999999999</formula1>
      <formula2>9999999999</formula2>
    </dataValidation>
    <dataValidation type="whole" imeMode="halfAlpha" allowBlank="1" showInputMessage="1" showErrorMessage="1" error="有効な数字を入力してください" sqref="U233" xr:uid="{024E3D79-4C92-4928-AC3B-44942C8877E7}">
      <formula1>0</formula1>
      <formula2>9999999999</formula2>
    </dataValidation>
    <dataValidation type="whole" imeMode="halfAlpha" allowBlank="1" showInputMessage="1" showErrorMessage="1" error="有効な数字を入力してください" sqref="V233" xr:uid="{68BDF99A-ECB2-4167-BB91-884BF6E4BE68}">
      <formula1>0</formula1>
      <formula2>9999999999</formula2>
    </dataValidation>
    <dataValidation type="whole" imeMode="halfAlpha" allowBlank="1" showInputMessage="1" showErrorMessage="1" error="有効な数字を入力してください" sqref="W233" xr:uid="{B2562575-288E-4785-8617-336FE4DA399B}">
      <formula1>0</formula1>
      <formula2>9999999999</formula2>
    </dataValidation>
    <dataValidation type="whole" imeMode="halfAlpha" allowBlank="1" showInputMessage="1" showErrorMessage="1" error="有効な数字を入力してください" sqref="X233" xr:uid="{2572A1DF-775A-4D0D-9C34-B8B79D7C146A}">
      <formula1>0</formula1>
      <formula2>9999999999</formula2>
    </dataValidation>
    <dataValidation type="whole" imeMode="halfAlpha" allowBlank="1" showInputMessage="1" showErrorMessage="1" error="有効な数字を入力してください" sqref="Y233" xr:uid="{3374B502-DA8E-47A7-94A9-B1D93EFA1A48}">
      <formula1>0</formula1>
      <formula2>9999999999</formula2>
    </dataValidation>
    <dataValidation type="list" imeMode="halfAlpha" allowBlank="1" showInputMessage="1" showErrorMessage="1" error="リストから選択してください" sqref="L234:M234" xr:uid="{00217D69-D96B-4BEE-B881-3A17A6253A4E}">
      <formula1>"○,　"</formula1>
    </dataValidation>
    <dataValidation type="list" imeMode="halfAlpha" allowBlank="1" showInputMessage="1" showErrorMessage="1" error="リストから選択してください" sqref="N234:O234" xr:uid="{A7DDF10F-1C48-4869-91CD-C1CACF4BBB6A}">
      <formula1>"一般,特定,　"</formula1>
    </dataValidation>
    <dataValidation type="whole" imeMode="halfAlpha" allowBlank="1" showInputMessage="1" showErrorMessage="1" error="有効な数字を入力してください" sqref="P234" xr:uid="{46C231A5-E906-4F44-9CF6-80D6F81EE72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4B360B70-795B-4D5C-9623-60C72E0E166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 xr:uid="{3E14F5B7-F693-4852-BF7A-4E7F21CEB6A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4" xr:uid="{C25B002A-89F1-45F2-83C9-17A764F5A067}">
      <formula1>-9999999999</formula1>
      <formula2>9999999999</formula2>
    </dataValidation>
    <dataValidation type="whole" imeMode="halfAlpha" allowBlank="1" showInputMessage="1" showErrorMessage="1" error="有効な数字を入力してください" sqref="U234" xr:uid="{4BABA53A-5DE3-409A-BF66-7A5171244B94}">
      <formula1>0</formula1>
      <formula2>9999999999</formula2>
    </dataValidation>
    <dataValidation type="whole" imeMode="halfAlpha" allowBlank="1" showInputMessage="1" showErrorMessage="1" error="有効な数字を入力してください" sqref="V234" xr:uid="{E7256DCE-30F1-4A37-92F0-D70F8E037D4D}">
      <formula1>0</formula1>
      <formula2>9999999999</formula2>
    </dataValidation>
    <dataValidation type="whole" imeMode="halfAlpha" allowBlank="1" showInputMessage="1" showErrorMessage="1" error="有効な数字を入力してください" sqref="W234" xr:uid="{71535114-166A-4CC5-A52D-0D36E9AFA194}">
      <formula1>0</formula1>
      <formula2>9999999999</formula2>
    </dataValidation>
    <dataValidation type="whole" imeMode="halfAlpha" allowBlank="1" showInputMessage="1" showErrorMessage="1" error="有効な数字を入力してください" sqref="X234" xr:uid="{3A74EF93-61C2-4BAD-81CC-D69B71F93CD0}">
      <formula1>0</formula1>
      <formula2>9999999999</formula2>
    </dataValidation>
    <dataValidation type="whole" imeMode="halfAlpha" allowBlank="1" showInputMessage="1" showErrorMessage="1" error="有効な数字を入力してください" sqref="Y234" xr:uid="{9CE9D537-26F1-4167-8C72-2FFC2DC3EBED}">
      <formula1>0</formula1>
      <formula2>9999999999</formula2>
    </dataValidation>
    <dataValidation type="list" imeMode="halfAlpha" allowBlank="1" showInputMessage="1" showErrorMessage="1" error="リストから選択してください" sqref="L235:M235" xr:uid="{930E8E4E-34D8-4F37-AB58-9E9948961830}">
      <formula1>"○,　"</formula1>
    </dataValidation>
    <dataValidation type="list" imeMode="halfAlpha" allowBlank="1" showInputMessage="1" showErrorMessage="1" error="リストから選択してください" sqref="N235:O235" xr:uid="{722291FB-D179-4339-A694-EE9577AFC031}">
      <formula1>"一般,特定,　"</formula1>
    </dataValidation>
    <dataValidation type="whole" imeMode="halfAlpha" allowBlank="1" showInputMessage="1" showErrorMessage="1" error="有効な数字を入力してください" sqref="P235" xr:uid="{85E8E05B-5B14-4ACF-AB20-168FA2B77FE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xr:uid="{4025B9EB-91A1-4B4C-A5A6-27B6B74597B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5" xr:uid="{588765EF-87C2-466D-80CD-1225646B001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5" xr:uid="{AAF77535-3374-4A54-A99A-EA5725792A91}">
      <formula1>-9999999999</formula1>
      <formula2>9999999999</formula2>
    </dataValidation>
    <dataValidation type="whole" imeMode="halfAlpha" allowBlank="1" showInputMessage="1" showErrorMessage="1" error="有効な数字を入力してください" sqref="U235" xr:uid="{8E8E1C0B-CAA4-474D-A356-D87D10175014}">
      <formula1>0</formula1>
      <formula2>9999999999</formula2>
    </dataValidation>
    <dataValidation type="whole" imeMode="halfAlpha" allowBlank="1" showInputMessage="1" showErrorMessage="1" error="有効な数字を入力してください" sqref="V235" xr:uid="{A000C6CB-D949-4936-A01D-60570059BA01}">
      <formula1>0</formula1>
      <formula2>9999999999</formula2>
    </dataValidation>
    <dataValidation type="whole" imeMode="halfAlpha" allowBlank="1" showInputMessage="1" showErrorMessage="1" error="有効な数字を入力してください" sqref="W235" xr:uid="{88A37276-FBBC-4437-BE01-6AA949CE2786}">
      <formula1>0</formula1>
      <formula2>9999999999</formula2>
    </dataValidation>
    <dataValidation type="whole" imeMode="halfAlpha" allowBlank="1" showInputMessage="1" showErrorMessage="1" error="有効な数字を入力してください" sqref="X235" xr:uid="{D05730C2-B1A0-47C8-A899-AEAF4DDD8AE8}">
      <formula1>0</formula1>
      <formula2>9999999999</formula2>
    </dataValidation>
    <dataValidation type="whole" imeMode="halfAlpha" allowBlank="1" showInputMessage="1" showErrorMessage="1" error="有効な数字を入力してください" sqref="Y235" xr:uid="{3A558D50-3021-41D5-B78F-D37FF0D3ECC4}">
      <formula1>0</formula1>
      <formula2>9999999999</formula2>
    </dataValidation>
    <dataValidation type="list" imeMode="halfAlpha" allowBlank="1" showInputMessage="1" showErrorMessage="1" error="リストから選択してください" sqref="L236:M236" xr:uid="{4D6B6075-DF51-4CAC-A9CB-8C02B479F50B}">
      <formula1>"○,　"</formula1>
    </dataValidation>
    <dataValidation type="list" imeMode="halfAlpha" allowBlank="1" showInputMessage="1" showErrorMessage="1" error="リストから選択してください" sqref="N236:O236" xr:uid="{9D521293-CFBA-42D3-825F-57EEE784A636}">
      <formula1>"一般,特定,　"</formula1>
    </dataValidation>
    <dataValidation type="whole" imeMode="halfAlpha" allowBlank="1" showInputMessage="1" showErrorMessage="1" error="有効な数字を入力してください" sqref="P236" xr:uid="{5F7761C3-CD59-4462-ADE2-20C122E564D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xr:uid="{42E92377-F4CE-4B90-8485-5FF4F940F21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6" xr:uid="{3F5E3CB2-4CEB-4B85-8490-93EC231058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6" xr:uid="{6E55661D-399C-4021-AB75-5BA80A3060F3}">
      <formula1>-9999999999</formula1>
      <formula2>9999999999</formula2>
    </dataValidation>
    <dataValidation type="whole" imeMode="halfAlpha" allowBlank="1" showInputMessage="1" showErrorMessage="1" error="有効な数字を入力してください" sqref="U236" xr:uid="{63A22128-415D-4F7B-B9EB-6B2CE443F55F}">
      <formula1>0</formula1>
      <formula2>9999999999</formula2>
    </dataValidation>
    <dataValidation type="whole" imeMode="halfAlpha" allowBlank="1" showInputMessage="1" showErrorMessage="1" error="有効な数字を入力してください" sqref="V236" xr:uid="{F36B0732-0C98-4364-B02F-4955B49CA888}">
      <formula1>0</formula1>
      <formula2>9999999999</formula2>
    </dataValidation>
    <dataValidation type="whole" imeMode="halfAlpha" allowBlank="1" showInputMessage="1" showErrorMessage="1" error="有効な数字を入力してください" sqref="W236" xr:uid="{AC3E2DA1-C943-4BA5-BF39-1298EE52E4AC}">
      <formula1>0</formula1>
      <formula2>9999999999</formula2>
    </dataValidation>
    <dataValidation type="whole" imeMode="halfAlpha" allowBlank="1" showInputMessage="1" showErrorMessage="1" error="有効な数字を入力してください" sqref="X236" xr:uid="{C218CBF6-A67F-4141-8C08-75927115A47C}">
      <formula1>0</formula1>
      <formula2>9999999999</formula2>
    </dataValidation>
    <dataValidation type="whole" imeMode="halfAlpha" allowBlank="1" showInputMessage="1" showErrorMessage="1" error="有効な数字を入力してください" sqref="Y236" xr:uid="{DDC1811C-82C8-429D-AFC2-8F45331866E5}">
      <formula1>0</formula1>
      <formula2>9999999999</formula2>
    </dataValidation>
    <dataValidation type="list" imeMode="halfAlpha" allowBlank="1" showInputMessage="1" showErrorMessage="1" error="リストから選択してください" sqref="L237:M237" xr:uid="{EF72157D-0E45-4FC4-9A93-AB8157120FC8}">
      <formula1>"○,　"</formula1>
    </dataValidation>
    <dataValidation type="list" imeMode="halfAlpha" allowBlank="1" showInputMessage="1" showErrorMessage="1" error="リストから選択してください" sqref="N237:O237" xr:uid="{A56E9ABC-0105-4A3E-A1C0-465A2864AC12}">
      <formula1>"一般,特定,　"</formula1>
    </dataValidation>
    <dataValidation type="whole" imeMode="halfAlpha" allowBlank="1" showInputMessage="1" showErrorMessage="1" error="有効な数字を入力してください" sqref="P237" xr:uid="{D69A68BD-496B-4EC0-9974-2FF522DF1C7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7:R237" xr:uid="{2476DC80-B3A5-44C4-A8B1-0B40C46EF5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7" xr:uid="{03D229BE-AB66-4110-B6FF-4C4F8BEA13B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7" xr:uid="{1EF94909-96DA-4689-AC2B-5E7DA1DE8CA2}">
      <formula1>-9999999999</formula1>
      <formula2>9999999999</formula2>
    </dataValidation>
    <dataValidation type="whole" imeMode="halfAlpha" allowBlank="1" showInputMessage="1" showErrorMessage="1" error="有効な数字を入力してください" sqref="U237" xr:uid="{9E929416-5A4A-4598-91DC-E3B8138F6E95}">
      <formula1>0</formula1>
      <formula2>9999999999</formula2>
    </dataValidation>
    <dataValidation type="whole" imeMode="halfAlpha" allowBlank="1" showInputMessage="1" showErrorMessage="1" error="有効な数字を入力してください" sqref="V237" xr:uid="{46F54FBA-5CFB-467E-B111-19189F3F73DC}">
      <formula1>0</formula1>
      <formula2>9999999999</formula2>
    </dataValidation>
    <dataValidation type="whole" imeMode="halfAlpha" allowBlank="1" showInputMessage="1" showErrorMessage="1" error="有効な数字を入力してください" sqref="W237" xr:uid="{27B386F8-158F-40E6-84E4-9015FE802368}">
      <formula1>0</formula1>
      <formula2>9999999999</formula2>
    </dataValidation>
    <dataValidation type="whole" imeMode="halfAlpha" allowBlank="1" showInputMessage="1" showErrorMessage="1" error="有効な数字を入力してください" sqref="X237" xr:uid="{9AFDE9DC-9A1D-4693-84AF-B12DEDE05A9E}">
      <formula1>0</formula1>
      <formula2>9999999999</formula2>
    </dataValidation>
    <dataValidation type="whole" imeMode="halfAlpha" allowBlank="1" showInputMessage="1" showErrorMessage="1" error="有効な数字を入力してください" sqref="Y237" xr:uid="{A5ACC2BD-8431-48DB-B06F-2A5597184835}">
      <formula1>0</formula1>
      <formula2>9999999999</formula2>
    </dataValidation>
    <dataValidation type="list" imeMode="halfAlpha" allowBlank="1" showInputMessage="1" showErrorMessage="1" error="リストから選択してください" sqref="L238:M238" xr:uid="{C822F47B-8DC9-4852-9CA6-8650025BEC13}">
      <formula1>"○,　"</formula1>
    </dataValidation>
    <dataValidation type="list" imeMode="halfAlpha" allowBlank="1" showInputMessage="1" showErrorMessage="1" error="リストから選択してください" sqref="N238:O238" xr:uid="{4A7FA039-3818-41D5-AC2A-6D2B98C49073}">
      <formula1>"一般,特定,　"</formula1>
    </dataValidation>
    <dataValidation type="whole" imeMode="halfAlpha" allowBlank="1" showInputMessage="1" showErrorMessage="1" error="有効な数字を入力してください" sqref="P238" xr:uid="{2CE1564D-50D7-42F8-B720-D1AEF58AEB0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8:R238" xr:uid="{1B5C0B10-D42C-463A-AE60-BF0C140A025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8" xr:uid="{0B59B766-7969-4FDB-B6C3-968641B0D44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8" xr:uid="{851F5605-A379-4DCD-8AC1-D52CF232F61F}">
      <formula1>-9999999999</formula1>
      <formula2>9999999999</formula2>
    </dataValidation>
    <dataValidation type="whole" imeMode="halfAlpha" allowBlank="1" showInputMessage="1" showErrorMessage="1" error="有効な数字を入力してください" sqref="U238" xr:uid="{1D422E7F-9DC8-4BF5-83B8-F2259B9D4D9B}">
      <formula1>0</formula1>
      <formula2>9999999999</formula2>
    </dataValidation>
    <dataValidation type="whole" imeMode="halfAlpha" allowBlank="1" showInputMessage="1" showErrorMessage="1" error="有効な数字を入力してください" sqref="V238" xr:uid="{C5978AC2-FA9C-4FCD-8167-EF49EEB726B9}">
      <formula1>0</formula1>
      <formula2>9999999999</formula2>
    </dataValidation>
    <dataValidation type="whole" imeMode="halfAlpha" allowBlank="1" showInputMessage="1" showErrorMessage="1" error="有効な数字を入力してください" sqref="W238" xr:uid="{122D590B-A21D-417E-B0A2-406DC6DF93AD}">
      <formula1>0</formula1>
      <formula2>9999999999</formula2>
    </dataValidation>
    <dataValidation type="whole" imeMode="halfAlpha" allowBlank="1" showInputMessage="1" showErrorMessage="1" error="有効な数字を入力してください" sqref="X238" xr:uid="{7389CBBF-61C2-4B63-9DD6-6F908EA126EB}">
      <formula1>0</formula1>
      <formula2>9999999999</formula2>
    </dataValidation>
    <dataValidation type="whole" imeMode="halfAlpha" allowBlank="1" showInputMessage="1" showErrorMessage="1" error="有効な数字を入力してください" sqref="Y238" xr:uid="{20500979-F446-4C2E-8226-B234A10BCAD8}">
      <formula1>0</formula1>
      <formula2>9999999999</formula2>
    </dataValidation>
    <dataValidation type="list" imeMode="halfAlpha" allowBlank="1" showInputMessage="1" showErrorMessage="1" error="リストから選択してください" sqref="L239:M239" xr:uid="{4AA1FC98-5A82-4F47-A591-AB1EE44C4270}">
      <formula1>"○,　"</formula1>
    </dataValidation>
    <dataValidation type="list" imeMode="halfAlpha" allowBlank="1" showInputMessage="1" showErrorMessage="1" error="リストから選択してください" sqref="N239:O239" xr:uid="{EC16FE18-AAB8-4705-B865-A1313A5B6ACB}">
      <formula1>"一般,特定,　"</formula1>
    </dataValidation>
    <dataValidation type="whole" imeMode="halfAlpha" allowBlank="1" showInputMessage="1" showErrorMessage="1" error="有効な数字を入力してください" sqref="P239" xr:uid="{B3527B73-86F7-4242-B69A-AE7AB82F73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9:R239" xr:uid="{DE702367-3E4F-4967-BC17-054CEAA71A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9" xr:uid="{EF2C5DC7-7813-48F4-A379-63276A84385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9" xr:uid="{EABAC3FB-4D2D-49DB-8FBD-2A28A60632F6}">
      <formula1>-9999999999</formula1>
      <formula2>9999999999</formula2>
    </dataValidation>
    <dataValidation type="whole" imeMode="halfAlpha" allowBlank="1" showInputMessage="1" showErrorMessage="1" error="有効な数字を入力してください" sqref="U239" xr:uid="{B9D54756-496C-4041-BCE8-68A7B0246455}">
      <formula1>0</formula1>
      <formula2>9999999999</formula2>
    </dataValidation>
    <dataValidation type="whole" imeMode="halfAlpha" allowBlank="1" showInputMessage="1" showErrorMessage="1" error="有効な数字を入力してください" sqref="V239" xr:uid="{3E451422-0E54-44C8-85C2-B0069908FE2C}">
      <formula1>0</formula1>
      <formula2>9999999999</formula2>
    </dataValidation>
    <dataValidation type="whole" imeMode="halfAlpha" allowBlank="1" showInputMessage="1" showErrorMessage="1" error="有効な数字を入力してください" sqref="W239" xr:uid="{AB56AC30-4E67-42CC-A7BA-B16493172475}">
      <formula1>0</formula1>
      <formula2>9999999999</formula2>
    </dataValidation>
    <dataValidation type="whole" imeMode="halfAlpha" allowBlank="1" showInputMessage="1" showErrorMessage="1" error="有効な数字を入力してください" sqref="X239" xr:uid="{8A085DB5-BDB9-4C12-9B76-A6545B10CDD4}">
      <formula1>0</formula1>
      <formula2>9999999999</formula2>
    </dataValidation>
    <dataValidation type="whole" imeMode="halfAlpha" allowBlank="1" showInputMessage="1" showErrorMessage="1" error="有効な数字を入力してください" sqref="Y239" xr:uid="{7C5A4683-FD9C-437B-A0F7-81E915487BCB}">
      <formula1>0</formula1>
      <formula2>9999999999</formula2>
    </dataValidation>
    <dataValidation type="list" imeMode="halfAlpha" allowBlank="1" showInputMessage="1" showErrorMessage="1" error="リストから選択してください" sqref="L240:M240" xr:uid="{B6C0318E-FB4D-40F0-BAE5-7FB8ACF972B2}">
      <formula1>"○,　"</formula1>
    </dataValidation>
    <dataValidation type="list" imeMode="halfAlpha" allowBlank="1" showInputMessage="1" showErrorMessage="1" error="リストから選択してください" sqref="N240:O240" xr:uid="{789CD426-FD7D-4F3C-B25C-73A9EC3249BB}">
      <formula1>"一般,特定,　"</formula1>
    </dataValidation>
    <dataValidation type="whole" imeMode="halfAlpha" allowBlank="1" showInputMessage="1" showErrorMessage="1" error="有効な数字を入力してください" sqref="P240" xr:uid="{5CC6BE03-4971-42A8-9801-3EACC51642F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0:R240" xr:uid="{3FEFCCF9-B7B5-48F0-A741-08CA1C744A5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0" xr:uid="{32564039-605B-40AE-96ED-6640EDFE428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0" xr:uid="{20258103-77A1-430E-8551-073AF14FEFD8}">
      <formula1>-9999999999</formula1>
      <formula2>9999999999</formula2>
    </dataValidation>
    <dataValidation type="whole" imeMode="halfAlpha" allowBlank="1" showInputMessage="1" showErrorMessage="1" error="有効な数字を入力してください" sqref="U240" xr:uid="{B11DD8E1-41B2-440C-BD27-50E7A9870CC1}">
      <formula1>0</formula1>
      <formula2>9999999999</formula2>
    </dataValidation>
    <dataValidation type="whole" imeMode="halfAlpha" allowBlank="1" showInputMessage="1" showErrorMessage="1" error="有効な数字を入力してください" sqref="V240" xr:uid="{7810BDA3-EC6F-4E9C-9636-7ACBF056BDD9}">
      <formula1>0</formula1>
      <formula2>9999999999</formula2>
    </dataValidation>
    <dataValidation type="whole" imeMode="halfAlpha" allowBlank="1" showInputMessage="1" showErrorMessage="1" error="有効な数字を入力してください" sqref="W240" xr:uid="{0421907F-47E3-4945-8604-BC7DA13969F3}">
      <formula1>0</formula1>
      <formula2>9999999999</formula2>
    </dataValidation>
    <dataValidation type="whole" imeMode="halfAlpha" allowBlank="1" showInputMessage="1" showErrorMessage="1" error="有効な数字を入力してください" sqref="X240" xr:uid="{2F9F4533-15AC-4A19-B0E3-9DF23D38DB77}">
      <formula1>0</formula1>
      <formula2>9999999999</formula2>
    </dataValidation>
    <dataValidation type="whole" imeMode="halfAlpha" allowBlank="1" showInputMessage="1" showErrorMessage="1" error="有効な数字を入力してください" sqref="Y240" xr:uid="{5F21AF81-E2DA-4386-AE9B-AB7AB3DC280A}">
      <formula1>0</formula1>
      <formula2>9999999999</formula2>
    </dataValidation>
    <dataValidation type="list" imeMode="halfAlpha" allowBlank="1" showInputMessage="1" showErrorMessage="1" error="リストから選択してください" sqref="L241:M241" xr:uid="{E2A4954B-AE27-4A76-9CEB-19CF399F207F}">
      <formula1>"○,　"</formula1>
    </dataValidation>
    <dataValidation type="list" imeMode="halfAlpha" allowBlank="1" showInputMessage="1" showErrorMessage="1" error="リストから選択してください" sqref="N241:O241" xr:uid="{449C8C5F-28CD-4D4E-B4E4-BD969C55B2E9}">
      <formula1>"一般,特定,　"</formula1>
    </dataValidation>
    <dataValidation type="whole" imeMode="halfAlpha" allowBlank="1" showInputMessage="1" showErrorMessage="1" error="有効な数字を入力してください" sqref="P241" xr:uid="{2DA704EA-7C91-46AB-94E1-71B3063BE22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1:R241" xr:uid="{B2A2C964-C479-426D-B322-7EB4187DF3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1" xr:uid="{AEA95561-2103-4F0A-A251-A420CAA5CD1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1" xr:uid="{92671698-81E1-49A5-8071-C6BF37873445}">
      <formula1>-9999999999</formula1>
      <formula2>9999999999</formula2>
    </dataValidation>
    <dataValidation type="whole" imeMode="halfAlpha" allowBlank="1" showInputMessage="1" showErrorMessage="1" error="有効な数字を入力してください" sqref="U241" xr:uid="{B1767954-FE8D-4260-9CFE-146ADFCE277C}">
      <formula1>0</formula1>
      <formula2>9999999999</formula2>
    </dataValidation>
    <dataValidation type="whole" imeMode="halfAlpha" allowBlank="1" showInputMessage="1" showErrorMessage="1" error="有効な数字を入力してください" sqref="V241" xr:uid="{A112EE70-8383-4188-958B-644FE25165F8}">
      <formula1>0</formula1>
      <formula2>9999999999</formula2>
    </dataValidation>
    <dataValidation type="whole" imeMode="halfAlpha" allowBlank="1" showInputMessage="1" showErrorMessage="1" error="有効な数字を入力してください" sqref="W241" xr:uid="{1900FD31-96E3-46E2-B16F-730D848AB962}">
      <formula1>0</formula1>
      <formula2>9999999999</formula2>
    </dataValidation>
    <dataValidation type="whole" imeMode="halfAlpha" allowBlank="1" showInputMessage="1" showErrorMessage="1" error="有効な数字を入力してください" sqref="X241" xr:uid="{6507BF39-BE1A-49EB-B589-B4663ADD14D7}">
      <formula1>0</formula1>
      <formula2>9999999999</formula2>
    </dataValidation>
    <dataValidation type="whole" imeMode="halfAlpha" allowBlank="1" showInputMessage="1" showErrorMessage="1" error="有効な数字を入力してください" sqref="Y241" xr:uid="{716CEA7D-4D25-406F-9FA8-8BF355F388D6}">
      <formula1>0</formula1>
      <formula2>9999999999</formula2>
    </dataValidation>
    <dataValidation type="list" imeMode="halfAlpha" allowBlank="1" showInputMessage="1" showErrorMessage="1" error="リストから選択してください" sqref="L242:M242" xr:uid="{433A7D79-3408-4B8E-8E4E-0FC035CEB65F}">
      <formula1>"○,　"</formula1>
    </dataValidation>
    <dataValidation type="list" imeMode="halfAlpha" allowBlank="1" showInputMessage="1" showErrorMessage="1" error="リストから選択してください" sqref="N242:O242" xr:uid="{014681DC-6362-4AC3-8D28-17F7C772A61D}">
      <formula1>"一般,特定,　"</formula1>
    </dataValidation>
    <dataValidation type="whole" imeMode="halfAlpha" allowBlank="1" showInputMessage="1" showErrorMessage="1" error="有効な数字を入力してください" sqref="P242" xr:uid="{44CBF071-D145-456A-AFE8-E0B7F684AA0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2:R242" xr:uid="{8CCE52D7-9018-4659-9976-428ED556D87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2" xr:uid="{97F35B34-5EAD-4C2A-83B6-D28D1BF584B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2" xr:uid="{65AB085F-5511-4817-A260-EF226EEA4DDC}">
      <formula1>-9999999999</formula1>
      <formula2>9999999999</formula2>
    </dataValidation>
    <dataValidation type="whole" imeMode="halfAlpha" allowBlank="1" showInputMessage="1" showErrorMessage="1" error="有効な数字を入力してください" sqref="U242" xr:uid="{09C661DC-08FB-45C3-BFD0-C9C066685983}">
      <formula1>0</formula1>
      <formula2>9999999999</formula2>
    </dataValidation>
    <dataValidation type="whole" imeMode="halfAlpha" allowBlank="1" showInputMessage="1" showErrorMessage="1" error="有効な数字を入力してください" sqref="V242" xr:uid="{68E586AB-C698-40F7-9C46-3385DDF907A4}">
      <formula1>0</formula1>
      <formula2>9999999999</formula2>
    </dataValidation>
    <dataValidation type="whole" imeMode="halfAlpha" allowBlank="1" showInputMessage="1" showErrorMessage="1" error="有効な数字を入力してください" sqref="W242" xr:uid="{D777B5EC-33F5-4B90-A4C2-5776B600E105}">
      <formula1>0</formula1>
      <formula2>9999999999</formula2>
    </dataValidation>
    <dataValidation type="whole" imeMode="halfAlpha" allowBlank="1" showInputMessage="1" showErrorMessage="1" error="有効な数字を入力してください" sqref="X242" xr:uid="{B30BE362-8C5A-40B7-900C-2D9733032855}">
      <formula1>0</formula1>
      <formula2>9999999999</formula2>
    </dataValidation>
    <dataValidation type="whole" imeMode="halfAlpha" allowBlank="1" showInputMessage="1" showErrorMessage="1" error="有効な数字を入力してください" sqref="Y242" xr:uid="{BB075884-8561-4815-A853-A11ECE3C949E}">
      <formula1>0</formula1>
      <formula2>9999999999</formula2>
    </dataValidation>
    <dataValidation type="list" imeMode="halfAlpha" allowBlank="1" showInputMessage="1" showErrorMessage="1" error="リストから選択してください" sqref="L243:M243" xr:uid="{92E88489-2272-4878-B041-AF4FB4D2BA12}">
      <formula1>"○,　"</formula1>
    </dataValidation>
    <dataValidation type="list" imeMode="halfAlpha" allowBlank="1" showInputMessage="1" showErrorMessage="1" error="リストから選択してください" sqref="N243:O243" xr:uid="{2EB512E1-786D-422F-B8BF-E626A3405981}">
      <formula1>"一般,特定,　"</formula1>
    </dataValidation>
    <dataValidation type="whole" imeMode="halfAlpha" allowBlank="1" showInputMessage="1" showErrorMessage="1" error="有効な数字を入力してください" sqref="P243" xr:uid="{690AC470-73CF-448B-B5E6-27B94BC235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3:R243" xr:uid="{55EEFFD5-B601-494B-9479-4FDC6E5A4C8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3" xr:uid="{77D1E729-851A-42EA-876E-DCCEFE30C5F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3" xr:uid="{4A7945F7-4CCF-4D2F-84FA-042868853000}">
      <formula1>-9999999999</formula1>
      <formula2>9999999999</formula2>
    </dataValidation>
    <dataValidation type="whole" imeMode="halfAlpha" allowBlank="1" showInputMessage="1" showErrorMessage="1" error="有効な数字を入力してください" sqref="U243" xr:uid="{7EE6E9C2-D0F0-43DC-9BB2-D266DDDB9972}">
      <formula1>0</formula1>
      <formula2>9999999999</formula2>
    </dataValidation>
    <dataValidation type="whole" imeMode="halfAlpha" allowBlank="1" showInputMessage="1" showErrorMessage="1" error="有効な数字を入力してください" sqref="V243" xr:uid="{0F0A185D-FCA9-4841-A0AD-BF08A0DFA45A}">
      <formula1>0</formula1>
      <formula2>9999999999</formula2>
    </dataValidation>
    <dataValidation type="whole" imeMode="halfAlpha" allowBlank="1" showInputMessage="1" showErrorMessage="1" error="有効な数字を入力してください" sqref="W243" xr:uid="{B9448B65-B23C-43DB-B7DA-756260FA7045}">
      <formula1>0</formula1>
      <formula2>9999999999</formula2>
    </dataValidation>
    <dataValidation type="whole" imeMode="halfAlpha" allowBlank="1" showInputMessage="1" showErrorMessage="1" error="有効な数字を入力してください" sqref="X243" xr:uid="{09C64EE7-FC67-41C0-9BE8-616D19D43D0C}">
      <formula1>0</formula1>
      <formula2>9999999999</formula2>
    </dataValidation>
    <dataValidation type="whole" imeMode="halfAlpha" allowBlank="1" showInputMessage="1" showErrorMessage="1" error="有効な数字を入力してください" sqref="Y243" xr:uid="{4F8FDD7F-26C4-42B3-910C-49EECE2DFF31}">
      <formula1>0</formula1>
      <formula2>9999999999</formula2>
    </dataValidation>
    <dataValidation type="list" imeMode="halfAlpha" allowBlank="1" showInputMessage="1" showErrorMessage="1" error="リストから選択してください" sqref="L244:M244" xr:uid="{B5F7A49A-FA5E-4CD4-9752-CB9936D87CA1}">
      <formula1>"○,　"</formula1>
    </dataValidation>
    <dataValidation type="list" imeMode="halfAlpha" allowBlank="1" showInputMessage="1" showErrorMessage="1" error="リストから選択してください" sqref="N244:O244" xr:uid="{C8B89CB2-7E7D-4F9C-88BB-72BEDD724C7E}">
      <formula1>"一般,特定,　"</formula1>
    </dataValidation>
    <dataValidation type="whole" imeMode="halfAlpha" allowBlank="1" showInputMessage="1" showErrorMessage="1" error="有効な数字を入力してください" sqref="P244" xr:uid="{A7204D05-4F3D-44C3-AB1F-EBA2C428BB6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4:R244" xr:uid="{EA6CB265-6E0D-4122-A0E1-9A794FA8F19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4" xr:uid="{5C6766FF-8EBB-4BB2-9A0C-B013DB7A85F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4" xr:uid="{4253FE94-CC01-4151-B192-25D3C3F68B1A}">
      <formula1>-9999999999</formula1>
      <formula2>9999999999</formula2>
    </dataValidation>
    <dataValidation type="whole" imeMode="halfAlpha" allowBlank="1" showInputMessage="1" showErrorMessage="1" error="有効な数字を入力してください" sqref="U244" xr:uid="{97C917DE-16B9-48CD-9ED3-B6272C7C8E82}">
      <formula1>0</formula1>
      <formula2>9999999999</formula2>
    </dataValidation>
    <dataValidation type="whole" imeMode="halfAlpha" allowBlank="1" showInputMessage="1" showErrorMessage="1" error="有効な数字を入力してください" sqref="V244" xr:uid="{37ABAA49-F9C7-455A-9FCF-36AF57C2F7DE}">
      <formula1>0</formula1>
      <formula2>9999999999</formula2>
    </dataValidation>
    <dataValidation type="whole" imeMode="halfAlpha" allowBlank="1" showInputMessage="1" showErrorMessage="1" error="有効な数字を入力してください" sqref="W244" xr:uid="{A2ED2F52-375E-4BDB-A9BC-05B7EF6DE817}">
      <formula1>0</formula1>
      <formula2>9999999999</formula2>
    </dataValidation>
    <dataValidation type="whole" imeMode="halfAlpha" allowBlank="1" showInputMessage="1" showErrorMessage="1" error="有効な数字を入力してください" sqref="X244" xr:uid="{F54827FB-9AB9-447F-8892-45DD9C040EF4}">
      <formula1>0</formula1>
      <formula2>9999999999</formula2>
    </dataValidation>
    <dataValidation type="whole" imeMode="halfAlpha" allowBlank="1" showInputMessage="1" showErrorMessage="1" error="有効な数字を入力してください" sqref="Y244" xr:uid="{38D0EA95-B0E6-451E-8769-99B6294DDE49}">
      <formula1>0</formula1>
      <formula2>9999999999</formula2>
    </dataValidation>
    <dataValidation type="list" imeMode="halfAlpha" allowBlank="1" showInputMessage="1" showErrorMessage="1" error="リストから選択してください" sqref="L245:M245" xr:uid="{47A205F7-7920-4C3F-BF8B-1B359F7CE9D5}">
      <formula1>"○,　"</formula1>
    </dataValidation>
    <dataValidation type="list" imeMode="halfAlpha" allowBlank="1" showInputMessage="1" showErrorMessage="1" error="リストから選択してください" sqref="N245:O245" xr:uid="{37BE288D-5EED-417A-A73F-3478DABB02F1}">
      <formula1>"一般,特定,　"</formula1>
    </dataValidation>
    <dataValidation type="whole" imeMode="halfAlpha" allowBlank="1" showInputMessage="1" showErrorMessage="1" error="有効な数字を入力してください" sqref="P245" xr:uid="{93576227-9BD9-47B4-859D-7D0671B7DCF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5:R245" xr:uid="{6F5AFD29-87F6-45E4-A455-1948FD2D0F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5" xr:uid="{378BA302-F3D6-4142-B9CA-ECC17F096BD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5" xr:uid="{CA031696-A2C4-4A81-80EE-8D01E37E36D4}">
      <formula1>-9999999999</formula1>
      <formula2>9999999999</formula2>
    </dataValidation>
    <dataValidation type="whole" imeMode="halfAlpha" allowBlank="1" showInputMessage="1" showErrorMessage="1" error="有効な数字を入力してください" sqref="U245" xr:uid="{FBB38CEE-4FBD-4813-8B20-5DF2E17D3FFB}">
      <formula1>0</formula1>
      <formula2>9999999999</formula2>
    </dataValidation>
    <dataValidation type="whole" imeMode="halfAlpha" allowBlank="1" showInputMessage="1" showErrorMessage="1" error="有効な数字を入力してください" sqref="V245" xr:uid="{E7C0A128-2231-442D-962D-8BB591972A80}">
      <formula1>0</formula1>
      <formula2>9999999999</formula2>
    </dataValidation>
    <dataValidation type="whole" imeMode="halfAlpha" allowBlank="1" showInputMessage="1" showErrorMessage="1" error="有効な数字を入力してください" sqref="W245" xr:uid="{3C20BB43-AD84-475B-B9F2-F4777B5CB86B}">
      <formula1>0</formula1>
      <formula2>9999999999</formula2>
    </dataValidation>
    <dataValidation type="whole" imeMode="halfAlpha" allowBlank="1" showInputMessage="1" showErrorMessage="1" error="有効な数字を入力してください" sqref="X245" xr:uid="{A528E8AC-27F1-4813-9965-CF6F8E03FF3A}">
      <formula1>0</formula1>
      <formula2>9999999999</formula2>
    </dataValidation>
    <dataValidation type="whole" imeMode="halfAlpha" allowBlank="1" showInputMessage="1" showErrorMessage="1" error="有効な数字を入力してください" sqref="Y245" xr:uid="{DD4FF49D-6219-488F-B9DC-1921C75B23D1}">
      <formula1>0</formula1>
      <formula2>9999999999</formula2>
    </dataValidation>
    <dataValidation type="list" imeMode="halfAlpha" allowBlank="1" showInputMessage="1" showErrorMessage="1" error="リストから選択してください" sqref="L246:M246" xr:uid="{A2DB4147-507E-46FE-A474-F9C6AE851BD3}">
      <formula1>"○,　"</formula1>
    </dataValidation>
    <dataValidation type="list" imeMode="halfAlpha" allowBlank="1" showInputMessage="1" showErrorMessage="1" error="リストから選択してください" sqref="N246:O246" xr:uid="{3F956BF9-717B-498C-932A-BFBFE36F85D9}">
      <formula1>"一般,特定,　"</formula1>
    </dataValidation>
    <dataValidation type="whole" imeMode="halfAlpha" allowBlank="1" showInputMessage="1" showErrorMessage="1" error="有効な数字を入力してください" sqref="P246" xr:uid="{DA3A11CA-59DE-46D1-92A6-48D4EEE014C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6:R246" xr:uid="{04F7CD6F-C879-489E-936C-B9103B3D480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6" xr:uid="{D8E442D0-49C1-4EFC-8571-201BA650816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6" xr:uid="{8B254227-0648-4FD1-8C10-F69F9C3213CD}">
      <formula1>-9999999999</formula1>
      <formula2>9999999999</formula2>
    </dataValidation>
    <dataValidation type="whole" imeMode="halfAlpha" allowBlank="1" showInputMessage="1" showErrorMessage="1" error="有効な数字を入力してください" sqref="U246" xr:uid="{AA755D65-F587-4F8B-A34A-4037F972EC13}">
      <formula1>0</formula1>
      <formula2>9999999999</formula2>
    </dataValidation>
    <dataValidation type="whole" imeMode="halfAlpha" allowBlank="1" showInputMessage="1" showErrorMessage="1" error="有効な数字を入力してください" sqref="V246" xr:uid="{F6BA798C-4102-4A18-8960-3C72B0010E52}">
      <formula1>0</formula1>
      <formula2>9999999999</formula2>
    </dataValidation>
    <dataValidation type="whole" imeMode="halfAlpha" allowBlank="1" showInputMessage="1" showErrorMessage="1" error="有効な数字を入力してください" sqref="W246" xr:uid="{4D4421AE-B821-4C1B-AAC4-76934D9D9114}">
      <formula1>0</formula1>
      <formula2>9999999999</formula2>
    </dataValidation>
    <dataValidation type="whole" imeMode="halfAlpha" allowBlank="1" showInputMessage="1" showErrorMessage="1" error="有効な数字を入力してください" sqref="X246" xr:uid="{391CA2B8-9DF1-4A41-8CF1-85B6BF8216A9}">
      <formula1>0</formula1>
      <formula2>9999999999</formula2>
    </dataValidation>
    <dataValidation type="whole" imeMode="halfAlpha" allowBlank="1" showInputMessage="1" showErrorMessage="1" error="有効な数字を入力してください" sqref="Y246" xr:uid="{38A7C6FF-7175-4B02-93B1-DE64394A7891}">
      <formula1>0</formula1>
      <formula2>9999999999</formula2>
    </dataValidation>
    <dataValidation type="list" imeMode="halfAlpha" allowBlank="1" showInputMessage="1" showErrorMessage="1" error="リストから選択してください" sqref="L247:M247" xr:uid="{68029661-70F4-4CAA-840F-C20A43B43AAE}">
      <formula1>"○,　"</formula1>
    </dataValidation>
    <dataValidation type="list" imeMode="halfAlpha" allowBlank="1" showInputMessage="1" showErrorMessage="1" error="リストから選択してください" sqref="N247:O247" xr:uid="{B6A9D3E3-D554-47AA-9E99-942EB76436E5}">
      <formula1>"一般,特定,　"</formula1>
    </dataValidation>
    <dataValidation type="whole" imeMode="halfAlpha" allowBlank="1" showInputMessage="1" showErrorMessage="1" error="有効な数字を入力してください" sqref="P247" xr:uid="{D9CA5B85-801E-4BFC-A269-3622004E774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7:R247" xr:uid="{1DF8A213-C616-4277-945A-47E7B37D201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7" xr:uid="{02BC7154-F580-4DC2-9772-0D9DC9B354C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7" xr:uid="{5FC88926-D9A4-447C-85C5-D0AEFE77D531}">
      <formula1>-9999999999</formula1>
      <formula2>9999999999</formula2>
    </dataValidation>
    <dataValidation type="whole" imeMode="halfAlpha" allowBlank="1" showInputMessage="1" showErrorMessage="1" error="有効な数字を入力してください" sqref="U247" xr:uid="{A8A556E4-2960-486D-8069-AFF3FD3CC343}">
      <formula1>0</formula1>
      <formula2>9999999999</formula2>
    </dataValidation>
    <dataValidation type="whole" imeMode="halfAlpha" allowBlank="1" showInputMessage="1" showErrorMessage="1" error="有効な数字を入力してください" sqref="V247" xr:uid="{F1AC4209-E820-422B-85D5-DEE38BB093E9}">
      <formula1>0</formula1>
      <formula2>9999999999</formula2>
    </dataValidation>
    <dataValidation type="whole" imeMode="halfAlpha" allowBlank="1" showInputMessage="1" showErrorMessage="1" error="有効な数字を入力してください" sqref="W247" xr:uid="{EF663268-63A2-4A84-BFE3-67C8BB3D261F}">
      <formula1>0</formula1>
      <formula2>9999999999</formula2>
    </dataValidation>
    <dataValidation type="whole" imeMode="halfAlpha" allowBlank="1" showInputMessage="1" showErrorMessage="1" error="有効な数字を入力してください" sqref="X247" xr:uid="{AA6E36F9-8112-46AE-B1DA-1259F61B80E1}">
      <formula1>0</formula1>
      <formula2>9999999999</formula2>
    </dataValidation>
    <dataValidation type="whole" imeMode="halfAlpha" allowBlank="1" showInputMessage="1" showErrorMessage="1" error="有効な数字を入力してください" sqref="Y247" xr:uid="{32A4D964-F08A-444D-8D00-D153AE18DB1F}">
      <formula1>0</formula1>
      <formula2>9999999999</formula2>
    </dataValidation>
    <dataValidation type="list" imeMode="halfAlpha" allowBlank="1" showInputMessage="1" showErrorMessage="1" error="リストから選択してください" sqref="L248:M248" xr:uid="{816CDF58-97A5-4160-85D6-D96B9208BFBA}">
      <formula1>"○,　"</formula1>
    </dataValidation>
    <dataValidation type="list" imeMode="halfAlpha" allowBlank="1" showInputMessage="1" showErrorMessage="1" error="リストから選択してください" sqref="N248:O248" xr:uid="{FD09B808-A1A3-460D-9745-1D14A2E77016}">
      <formula1>"一般,特定,　"</formula1>
    </dataValidation>
    <dataValidation type="whole" imeMode="halfAlpha" allowBlank="1" showInputMessage="1" showErrorMessage="1" error="有効な数字を入力してください" sqref="P248" xr:uid="{7604F210-AE2C-4F09-B34F-6A624FC3E2E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8:R248" xr:uid="{33FCF563-5CE5-41A2-BCDA-7A91FF64DC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8" xr:uid="{FA16FE41-FE2B-403B-AE1D-D198880E2FD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8" xr:uid="{278924CB-AD06-4AF7-957E-0131C8D55D99}">
      <formula1>-9999999999</formula1>
      <formula2>9999999999</formula2>
    </dataValidation>
    <dataValidation type="whole" imeMode="halfAlpha" allowBlank="1" showInputMessage="1" showErrorMessage="1" error="有効な数字を入力してください" sqref="U248" xr:uid="{E1BFEC22-B486-43D5-89A6-72359F1B15DE}">
      <formula1>0</formula1>
      <formula2>9999999999</formula2>
    </dataValidation>
    <dataValidation type="whole" imeMode="halfAlpha" allowBlank="1" showInputMessage="1" showErrorMessage="1" error="有効な数字を入力してください" sqref="V248" xr:uid="{FE0237DE-DD3D-4363-950C-01003DD12C6F}">
      <formula1>0</formula1>
      <formula2>9999999999</formula2>
    </dataValidation>
    <dataValidation type="whole" imeMode="halfAlpha" allowBlank="1" showInputMessage="1" showErrorMessage="1" error="有効な数字を入力してください" sqref="W248" xr:uid="{226675CB-7795-4434-935A-650B437C779E}">
      <formula1>0</formula1>
      <formula2>9999999999</formula2>
    </dataValidation>
    <dataValidation type="whole" imeMode="halfAlpha" allowBlank="1" showInputMessage="1" showErrorMessage="1" error="有効な数字を入力してください" sqref="X248" xr:uid="{3822E31E-DF8F-46DD-B4B8-7131D113B75C}">
      <formula1>0</formula1>
      <formula2>9999999999</formula2>
    </dataValidation>
    <dataValidation type="whole" imeMode="halfAlpha" allowBlank="1" showInputMessage="1" showErrorMessage="1" error="有効な数字を入力してください" sqref="Y248" xr:uid="{B232839B-CEEA-4A97-B1F0-0E9962515F3F}">
      <formula1>0</formula1>
      <formula2>9999999999</formula2>
    </dataValidation>
    <dataValidation type="list" imeMode="halfAlpha" allowBlank="1" showInputMessage="1" showErrorMessage="1" error="リストから選択してください" sqref="L249:M249" xr:uid="{5DD7EDB3-92C3-494C-92A3-0E48137DFB38}">
      <formula1>"○,　"</formula1>
    </dataValidation>
    <dataValidation type="list" imeMode="halfAlpha" allowBlank="1" showInputMessage="1" showErrorMessage="1" error="リストから選択してください" sqref="N249:O249" xr:uid="{FF15FF8F-4035-435D-9797-FCD108ADD941}">
      <formula1>"一般,特定,　"</formula1>
    </dataValidation>
    <dataValidation type="whole" imeMode="halfAlpha" allowBlank="1" showInputMessage="1" showErrorMessage="1" error="有効な数字を入力してください" sqref="P249" xr:uid="{3DA32EDA-9CF8-4EB0-ADD4-0A00A5D9B5D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49:R249" xr:uid="{68DB53E8-64B1-4EB8-ADC2-92B10CAF442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49" xr:uid="{46855DD2-47FE-49BD-9493-1F4F077039B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49" xr:uid="{89CB3A8A-EFA7-480D-B9C5-3B042F9B384E}">
      <formula1>-9999999999</formula1>
      <formula2>9999999999</formula2>
    </dataValidation>
    <dataValidation type="whole" imeMode="halfAlpha" allowBlank="1" showInputMessage="1" showErrorMessage="1" error="有効な数字を入力してください" sqref="U249" xr:uid="{624D2D20-0572-4E34-943B-7BC75AE083A0}">
      <formula1>0</formula1>
      <formula2>9999999999</formula2>
    </dataValidation>
    <dataValidation type="whole" imeMode="halfAlpha" allowBlank="1" showInputMessage="1" showErrorMessage="1" error="有効な数字を入力してください" sqref="V249" xr:uid="{FD7078E5-9A82-44F8-B638-D180BFE3895D}">
      <formula1>0</formula1>
      <formula2>9999999999</formula2>
    </dataValidation>
    <dataValidation type="whole" imeMode="halfAlpha" allowBlank="1" showInputMessage="1" showErrorMessage="1" error="有効な数字を入力してください" sqref="W249" xr:uid="{156BD4B8-846E-425F-B65A-6D8BD5F88CBC}">
      <formula1>0</formula1>
      <formula2>9999999999</formula2>
    </dataValidation>
    <dataValidation type="whole" imeMode="halfAlpha" allowBlank="1" showInputMessage="1" showErrorMessage="1" error="有効な数字を入力してください" sqref="X249" xr:uid="{935C8C11-9E9C-47B6-8B3D-CED89801EC03}">
      <formula1>0</formula1>
      <formula2>9999999999</formula2>
    </dataValidation>
    <dataValidation type="whole" imeMode="halfAlpha" allowBlank="1" showInputMessage="1" showErrorMessage="1" error="有効な数字を入力してください" sqref="Y249" xr:uid="{34FFFFD3-8829-429F-A655-61B83D31E937}">
      <formula1>0</formula1>
      <formula2>9999999999</formula2>
    </dataValidation>
    <dataValidation type="list" imeMode="halfAlpha" allowBlank="1" showInputMessage="1" showErrorMessage="1" error="リストから選択してください" sqref="L250:M250" xr:uid="{DA2DD2DC-9AD1-4CCD-BAA7-AF7AB394457D}">
      <formula1>"○,　"</formula1>
    </dataValidation>
    <dataValidation type="list" imeMode="halfAlpha" allowBlank="1" showInputMessage="1" showErrorMessage="1" error="リストから選択してください" sqref="N250:O250" xr:uid="{E23945B1-FCA6-4F35-A137-0712F43C517F}">
      <formula1>"一般,特定,　"</formula1>
    </dataValidation>
    <dataValidation type="whole" imeMode="halfAlpha" allowBlank="1" showInputMessage="1" showErrorMessage="1" error="有効な数字を入力してください" sqref="P250" xr:uid="{72CF8F8C-890C-4651-AD34-49099949CEA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50:R250" xr:uid="{08472E86-F5D3-43EC-920E-CC759915F87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0" xr:uid="{50162B4A-D306-42EE-BF49-DB7EC948216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50" xr:uid="{DED56979-AE48-41E5-99DC-454D478B7D18}">
      <formula1>-9999999999</formula1>
      <formula2>9999999999</formula2>
    </dataValidation>
    <dataValidation type="whole" imeMode="halfAlpha" allowBlank="1" showInputMessage="1" showErrorMessage="1" error="有効な数字を入力してください" sqref="U250" xr:uid="{AE076F64-9D60-4186-81CD-9A9DEAAA15F9}">
      <formula1>0</formula1>
      <formula2>9999999999</formula2>
    </dataValidation>
    <dataValidation type="whole" imeMode="halfAlpha" allowBlank="1" showInputMessage="1" showErrorMessage="1" error="有効な数字を入力してください" sqref="V250" xr:uid="{EBBA3ABF-3FFE-43B8-80BF-9078CB12ADF1}">
      <formula1>0</formula1>
      <formula2>9999999999</formula2>
    </dataValidation>
    <dataValidation type="whole" imeMode="halfAlpha" allowBlank="1" showInputMessage="1" showErrorMessage="1" error="有効な数字を入力してください" sqref="W250" xr:uid="{C02352E5-FA52-4593-903D-4D03ED7E51DF}">
      <formula1>0</formula1>
      <formula2>9999999999</formula2>
    </dataValidation>
    <dataValidation type="whole" imeMode="halfAlpha" allowBlank="1" showInputMessage="1" showErrorMessage="1" error="有効な数字を入力してください" sqref="X250" xr:uid="{FD648EB2-EDAA-4193-9262-A60881074BC4}">
      <formula1>0</formula1>
      <formula2>9999999999</formula2>
    </dataValidation>
    <dataValidation type="whole" imeMode="halfAlpha" allowBlank="1" showInputMessage="1" showErrorMessage="1" error="有効な数字を入力してください" sqref="Y250" xr:uid="{F28C6B7A-4244-48CE-BF94-C0684112F1CA}">
      <formula1>0</formula1>
      <formula2>9999999999</formula2>
    </dataValidation>
    <dataValidation type="list" imeMode="halfAlpha" allowBlank="1" showInputMessage="1" showErrorMessage="1" error="リストから選択してください" sqref="L251:M251" xr:uid="{A1C84FC8-4B8C-44BF-A4AA-F32B6CC534BE}">
      <formula1>"○,　"</formula1>
    </dataValidation>
    <dataValidation type="list" imeMode="halfAlpha" allowBlank="1" showInputMessage="1" showErrorMessage="1" error="リストから選択してください" sqref="N251:O251" xr:uid="{5B190E37-D70A-406C-8F9A-260FDEA65ADD}">
      <formula1>"一般,特定,　"</formula1>
    </dataValidation>
    <dataValidation type="whole" imeMode="halfAlpha" allowBlank="1" showInputMessage="1" showErrorMessage="1" error="有効な数字を入力してください" sqref="P251" xr:uid="{E1D56337-FCDC-4478-945C-05AD0A6A9B9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51:R251" xr:uid="{D6C08819-92B1-4A2F-8831-F47E704E99C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1" xr:uid="{E68C6F16-7844-4889-B229-A5F8F898FD4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51" xr:uid="{6F7E95FD-9579-4EF1-8A5E-B2FDF39B3609}">
      <formula1>-9999999999</formula1>
      <formula2>9999999999</formula2>
    </dataValidation>
    <dataValidation type="whole" imeMode="halfAlpha" allowBlank="1" showInputMessage="1" showErrorMessage="1" error="有効な数字を入力してください" sqref="U251" xr:uid="{1BE0EE09-335C-4777-822C-A2B92EE2E546}">
      <formula1>0</formula1>
      <formula2>9999999999</formula2>
    </dataValidation>
    <dataValidation type="whole" imeMode="halfAlpha" allowBlank="1" showInputMessage="1" showErrorMessage="1" error="有効な数字を入力してください" sqref="V251" xr:uid="{0C6C0C32-9842-4EA3-A7D1-2F6608C31293}">
      <formula1>0</formula1>
      <formula2>9999999999</formula2>
    </dataValidation>
    <dataValidation type="whole" imeMode="halfAlpha" allowBlank="1" showInputMessage="1" showErrorMessage="1" error="有効な数字を入力してください" sqref="W251" xr:uid="{68FF6F0B-9131-4ECF-A67A-8E0B85E933CE}">
      <formula1>0</formula1>
      <formula2>9999999999</formula2>
    </dataValidation>
    <dataValidation type="whole" imeMode="halfAlpha" allowBlank="1" showInputMessage="1" showErrorMessage="1" error="有効な数字を入力してください" sqref="X251" xr:uid="{474E9285-C395-4478-9FA2-172D6FE03D35}">
      <formula1>0</formula1>
      <formula2>9999999999</formula2>
    </dataValidation>
    <dataValidation type="whole" imeMode="halfAlpha" allowBlank="1" showInputMessage="1" showErrorMessage="1" error="有効な数字を入力してください" sqref="Y251" xr:uid="{0D7CDCB5-3610-4FD0-8B11-F62897862D98}">
      <formula1>0</formula1>
      <formula2>9999999999</formula2>
    </dataValidation>
    <dataValidation type="list" imeMode="halfAlpha" allowBlank="1" showInputMessage="1" showErrorMessage="1" error="リストから選択してください" sqref="L252:M252" xr:uid="{6572FBA3-4EE9-42D4-BFE5-BDD74D9F0508}">
      <formula1>"○,　"</formula1>
    </dataValidation>
    <dataValidation type="list" imeMode="halfAlpha" allowBlank="1" showInputMessage="1" showErrorMessage="1" error="リストから選択してください" sqref="N252:O252" xr:uid="{BB6161AA-EE2F-40E6-9F4D-DE1FCB4C6D08}">
      <formula1>"一般,特定,　"</formula1>
    </dataValidation>
    <dataValidation type="whole" imeMode="halfAlpha" allowBlank="1" showInputMessage="1" showErrorMessage="1" error="有効な数字を入力してください" sqref="P252" xr:uid="{ED5C0BFD-5EE7-495E-8757-85D1E915637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52:R252" xr:uid="{302E592F-64EB-48EF-8516-8A5AEC9BF8A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2" xr:uid="{2A17A264-171F-453C-B7AE-C0E10E3A70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52" xr:uid="{F5C4872E-7BD9-4FE1-9176-45B10EE4DB51}">
      <formula1>-9999999999</formula1>
      <formula2>9999999999</formula2>
    </dataValidation>
    <dataValidation type="whole" imeMode="halfAlpha" allowBlank="1" showInputMessage="1" showErrorMessage="1" error="有効な数字を入力してください" sqref="U252" xr:uid="{F00FB7B9-55AB-4ACB-B652-C2747B60A079}">
      <formula1>0</formula1>
      <formula2>9999999999</formula2>
    </dataValidation>
    <dataValidation type="whole" imeMode="halfAlpha" allowBlank="1" showInputMessage="1" showErrorMessage="1" error="有効な数字を入力してください" sqref="V252" xr:uid="{7732821E-3446-41D1-AA6F-89C359BAD8C8}">
      <formula1>0</formula1>
      <formula2>9999999999</formula2>
    </dataValidation>
    <dataValidation type="whole" imeMode="halfAlpha" allowBlank="1" showInputMessage="1" showErrorMessage="1" error="有効な数字を入力してください" sqref="W252" xr:uid="{9D9087C4-C1FB-4118-9482-80A2F2BA86B7}">
      <formula1>0</formula1>
      <formula2>9999999999</formula2>
    </dataValidation>
    <dataValidation type="whole" imeMode="halfAlpha" allowBlank="1" showInputMessage="1" showErrorMessage="1" error="有効な数字を入力してください" sqref="X252" xr:uid="{7A5D441A-8019-4ECF-858F-3C4654D20665}">
      <formula1>0</formula1>
      <formula2>9999999999</formula2>
    </dataValidation>
    <dataValidation type="whole" imeMode="halfAlpha" allowBlank="1" showInputMessage="1" showErrorMessage="1" error="有効な数字を入力してください" sqref="Y252" xr:uid="{71034723-3E47-4ADE-8B60-3F79E141A0B9}">
      <formula1>0</formula1>
      <formula2>9999999999</formula2>
    </dataValidation>
    <dataValidation type="list" imeMode="halfAlpha" allowBlank="1" showInputMessage="1" showErrorMessage="1" error="リストから選択してください" sqref="L253:M253" xr:uid="{9E52CB9B-417D-4963-8790-4CA652587E88}">
      <formula1>"○,　"</formula1>
    </dataValidation>
    <dataValidation type="whole" imeMode="halfAlpha" allowBlank="1" showInputMessage="1" showErrorMessage="1" error="有効な数字を入力してください。10兆円以上になる場合は、9,999,999,999と入力してください" sqref="Q253:R253" xr:uid="{F3DD35EC-227E-4A39-A082-A2ABEA3682F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53" xr:uid="{179C468E-CB45-4B29-8822-FA9FD495672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53" xr:uid="{3B61C69A-6798-422F-B795-A7592E29EC6A}">
      <formula1>-9999999999</formula1>
      <formula2>9999999999</formula2>
    </dataValidation>
    <dataValidation type="whole" imeMode="halfAlpha" allowBlank="1" showInputMessage="1" showErrorMessage="1" error="有効な数字を入力してください" sqref="U253" xr:uid="{8A4507A0-079B-4A6A-BC9C-9E5848920352}">
      <formula1>0</formula1>
      <formula2>9999999999</formula2>
    </dataValidation>
    <dataValidation type="whole" imeMode="halfAlpha" allowBlank="1" showInputMessage="1" showErrorMessage="1" error="有効な数字を入力してください" sqref="V253" xr:uid="{93D55FBF-1DD2-4CAE-8DE6-86E21BB9B87C}">
      <formula1>0</formula1>
      <formula2>9999999999</formula2>
    </dataValidation>
    <dataValidation type="whole" imeMode="halfAlpha" allowBlank="1" showInputMessage="1" showErrorMessage="1" error="有効な数字を入力してください" sqref="W253" xr:uid="{AF1DD219-62DB-4AE9-AD56-BEDCDA4D7F02}">
      <formula1>0</formula1>
      <formula2>9999999999</formula2>
    </dataValidation>
    <dataValidation type="whole" imeMode="halfAlpha" allowBlank="1" showInputMessage="1" showErrorMessage="1" error="有効な数字を入力してください" sqref="X253" xr:uid="{CBC43578-19C4-4240-87A9-C8909D2FC101}">
      <formula1>0</formula1>
      <formula2>9999999999</formula2>
    </dataValidation>
    <dataValidation type="whole" imeMode="halfAlpha" allowBlank="1" showInputMessage="1" showErrorMessage="1" error="有効な数字を入力してください" sqref="Y253" xr:uid="{269FE163-3CC0-4467-A880-9A8825367E91}">
      <formula1>0</formula1>
      <formula2>9999999999</formula2>
    </dataValidation>
    <dataValidation type="whole" imeMode="halfAlpha" allowBlank="1" showInputMessage="1" showErrorMessage="1" error="有効な数字を入力してください" sqref="I260:M260" xr:uid="{D741E0ED-E417-4A99-A4AD-A5064C7E1769}">
      <formula1>0</formula1>
      <formula2>9999999999</formula2>
    </dataValidation>
    <dataValidation type="whole" imeMode="halfAlpha" allowBlank="1" showInputMessage="1" showErrorMessage="1" error="有効な数字を入力してください" sqref="I262:M262" xr:uid="{5D4A7740-F263-4DBC-A0E5-854F016CCE43}">
      <formula1>0</formula1>
      <formula2>9999999999</formula2>
    </dataValidation>
    <dataValidation type="list" imeMode="halfAlpha" allowBlank="1" showInputMessage="1" showErrorMessage="1" error="リストから選択してください" sqref="I264:M264" xr:uid="{0790F47D-1F86-47B4-BDD6-376F4E4147AA}">
      <formula1>"有,無,　"</formula1>
    </dataValidation>
    <dataValidation type="list" imeMode="halfAlpha" allowBlank="1" showInputMessage="1" showErrorMessage="1" error="リストから選択してください" sqref="I266:M266" xr:uid="{C0F844E6-221E-455F-B2A3-6A42170ACB9E}">
      <formula1>"有,無,　"</formula1>
    </dataValidation>
    <dataValidation type="list" imeMode="halfAlpha" allowBlank="1" showInputMessage="1" showErrorMessage="1" error="リストから選択してください" sqref="I268:Y268" xr:uid="{1B6C2672-FD0C-4FE1-92E6-B936116E8334}">
      <formula1>"障害者雇用の義務があり法定雇用率を達成している,障害者雇用の義務はないが障害者を雇用している,上記以外,　"</formula1>
    </dataValidation>
    <dataValidation type="whole" imeMode="halfAlpha" allowBlank="1" showInputMessage="1" showErrorMessage="1" error="有効な数字を入力してください" sqref="I270:M270" xr:uid="{34F60516-2EA5-4617-AA4D-5E8EC87E867A}">
      <formula1>0</formula1>
      <formula2>9999999999</formula2>
    </dataValidation>
    <dataValidation type="whole" imeMode="halfAlpha" allowBlank="1" showInputMessage="1" showErrorMessage="1" error="有効な数字を入力してください" sqref="I272:M272" xr:uid="{712E1557-DB20-4498-9532-3B8B0045794C}">
      <formula1>0</formula1>
      <formula2>9999999999</formula2>
    </dataValidation>
    <dataValidation type="list" imeMode="halfAlpha" allowBlank="1" showInputMessage="1" showErrorMessage="1" error="リストから選択してください" sqref="I274:M274" xr:uid="{FD2F6B3A-B353-45B7-944F-0B70C286F543}">
      <formula1>"有,無,　"</formula1>
    </dataValidation>
    <dataValidation type="whole" imeMode="halfAlpha" allowBlank="1" showInputMessage="1" showErrorMessage="1" error="有効な数字を入力してください" sqref="Q280:R280" xr:uid="{C18F25E9-9FB5-4662-9BB6-8FA0743D7388}">
      <formula1>0</formula1>
      <formula2>9999999999</formula2>
    </dataValidation>
    <dataValidation type="whole" imeMode="halfAlpha" allowBlank="1" showInputMessage="1" showErrorMessage="1" error="有効な数字を入力してください" sqref="S280" xr:uid="{7555B8B2-7EB2-4541-AD87-527429385ADF}">
      <formula1>0</formula1>
      <formula2>9999999999</formula2>
    </dataValidation>
    <dataValidation type="whole" imeMode="halfAlpha" allowBlank="1" showInputMessage="1" showErrorMessage="1" error="有効な数字を入力してください" sqref="Q281:R281" xr:uid="{7CC9359C-5D86-4945-8A29-B2DA5D91DCE4}">
      <formula1>0</formula1>
      <formula2>9999999999</formula2>
    </dataValidation>
    <dataValidation type="whole" imeMode="halfAlpha" allowBlank="1" showInputMessage="1" showErrorMessage="1" error="有効な数字を入力してください" sqref="S281" xr:uid="{E271B356-72A9-4CBC-9654-0B9DF02BE24D}">
      <formula1>0</formula1>
      <formula2>9999999999</formula2>
    </dataValidation>
    <dataValidation type="whole" imeMode="halfAlpha" allowBlank="1" showInputMessage="1" showErrorMessage="1" error="有効な数字を入力してください" sqref="Q282:R282" xr:uid="{1BA9E5EA-F419-4BBC-8549-D5053CF1369C}">
      <formula1>0</formula1>
      <formula2>9999999999</formula2>
    </dataValidation>
    <dataValidation type="whole" imeMode="halfAlpha" allowBlank="1" showInputMessage="1" showErrorMessage="1" error="有効な数字を入力してください" sqref="S282" xr:uid="{CC54AF15-3BF6-4043-9D38-2A28E049A0D4}">
      <formula1>0</formula1>
      <formula2>9999999999</formula2>
    </dataValidation>
    <dataValidation type="whole" imeMode="halfAlpha" allowBlank="1" showInputMessage="1" showErrorMessage="1" error="有効な数字を入力してください" sqref="Q283:R283" xr:uid="{2B049A84-E6F2-46B5-AD34-FE5A97E34A04}">
      <formula1>0</formula1>
      <formula2>9999999999</formula2>
    </dataValidation>
    <dataValidation type="whole" imeMode="halfAlpha" allowBlank="1" showInputMessage="1" showErrorMessage="1" error="有効な数字を入力してください" sqref="S283" xr:uid="{C4FC6C56-82BA-48B3-9AA2-E6CA740CD6DC}">
      <formula1>0</formula1>
      <formula2>9999999999</formula2>
    </dataValidation>
    <dataValidation type="whole" imeMode="halfAlpha" allowBlank="1" showInputMessage="1" showErrorMessage="1" error="有効な数字を入力してください" sqref="Q284:R284" xr:uid="{39666A18-79ED-4158-AFF5-E10399019B73}">
      <formula1>0</formula1>
      <formula2>9999999999</formula2>
    </dataValidation>
    <dataValidation type="whole" imeMode="halfAlpha" allowBlank="1" showInputMessage="1" showErrorMessage="1" error="有効な数字を入力してください" sqref="S284" xr:uid="{61F5FE72-77E2-4300-B1E9-BFC82D8C55F3}">
      <formula1>0</formula1>
      <formula2>9999999999</formula2>
    </dataValidation>
    <dataValidation type="whole" imeMode="halfAlpha" allowBlank="1" showInputMessage="1" showErrorMessage="1" error="有効な数字を入力してください" sqref="Q285:R285" xr:uid="{D5CE33DE-ACB9-4900-B8B0-19DA325156F8}">
      <formula1>0</formula1>
      <formula2>9999999999</formula2>
    </dataValidation>
    <dataValidation type="whole" imeMode="halfAlpha" allowBlank="1" showInputMessage="1" showErrorMessage="1" error="有効な数字を入力してください" sqref="S285" xr:uid="{20BBE2B8-1C8B-43DA-9CE0-893C45397F78}">
      <formula1>0</formula1>
      <formula2>9999999999</formula2>
    </dataValidation>
    <dataValidation type="whole" imeMode="halfAlpha" allowBlank="1" showInputMessage="1" showErrorMessage="1" error="有効な数字を入力してください" sqref="Q286:R286" xr:uid="{17864583-6290-4CCF-84F3-CCB9C68C7DBA}">
      <formula1>0</formula1>
      <formula2>9999999999</formula2>
    </dataValidation>
    <dataValidation type="whole" imeMode="halfAlpha" allowBlank="1" showInputMessage="1" showErrorMessage="1" error="有効な数字を入力してください" sqref="S286" xr:uid="{CEED968A-2C30-4F5B-A7B0-D8AA5EAB8FEC}">
      <formula1>0</formula1>
      <formula2>9999999999</formula2>
    </dataValidation>
    <dataValidation type="whole" imeMode="halfAlpha" allowBlank="1" showInputMessage="1" showErrorMessage="1" error="有効な数字を入力してください" sqref="Q287:R287" xr:uid="{68640AC4-A520-4D48-A9CA-BAA41657F6E3}">
      <formula1>0</formula1>
      <formula2>9999999999</formula2>
    </dataValidation>
    <dataValidation type="whole" imeMode="halfAlpha" allowBlank="1" showInputMessage="1" showErrorMessage="1" error="有効な数字を入力してください" sqref="S287" xr:uid="{658A7ACC-C7FF-423E-9187-078382C37D0D}">
      <formula1>0</formula1>
      <formula2>9999999999</formula2>
    </dataValidation>
    <dataValidation type="whole" imeMode="halfAlpha" allowBlank="1" showInputMessage="1" showErrorMessage="1" error="有効な数字を入力してください" sqref="Q288:R288" xr:uid="{DBF23612-CC46-4A65-9BE3-B3E692974D1E}">
      <formula1>0</formula1>
      <formula2>9999999999</formula2>
    </dataValidation>
    <dataValidation type="whole" imeMode="halfAlpha" allowBlank="1" showInputMessage="1" showErrorMessage="1" error="有効な数字を入力してください" sqref="S288" xr:uid="{4E28E5F2-E6C3-4B7D-A237-292E2ECBFB1F}">
      <formula1>0</formula1>
      <formula2>9999999999</formula2>
    </dataValidation>
    <dataValidation type="whole" imeMode="halfAlpha" allowBlank="1" showInputMessage="1" showErrorMessage="1" error="有効な数字を入力してください" sqref="Q289:R289" xr:uid="{06B87495-CFD9-408F-A9AA-4FF86822A75C}">
      <formula1>0</formula1>
      <formula2>9999999999</formula2>
    </dataValidation>
    <dataValidation type="whole" imeMode="halfAlpha" allowBlank="1" showInputMessage="1" showErrorMessage="1" error="有効な数字を入力してください" sqref="S289" xr:uid="{A5340069-EAA4-42D7-BAFD-04D05B702C89}">
      <formula1>0</formula1>
      <formula2>9999999999</formula2>
    </dataValidation>
    <dataValidation type="whole" imeMode="halfAlpha" allowBlank="1" showInputMessage="1" showErrorMessage="1" error="有効な数字を入力してください" sqref="I292:M292" xr:uid="{85450CA0-4F33-41E4-94C8-3A482568C0C5}">
      <formula1>0</formula1>
      <formula2>9999999999</formula2>
    </dataValidation>
    <dataValidation type="list" imeMode="halfAlpha" allowBlank="1" showInputMessage="1" showErrorMessage="1" error="リストから選択してください" sqref="I294:M294" xr:uid="{B0E5ED0D-B354-4330-9B0E-C8376C9C0465}">
      <formula1>"有,無,　"</formula1>
    </dataValidation>
    <dataValidation type="whole" imeMode="halfAlpha" allowBlank="1" showInputMessage="1" showErrorMessage="1" error="有効な数字を入力してください" sqref="I296:M296" xr:uid="{34A6D87F-B716-4796-8206-6A1CC1A472F7}">
      <formula1>0</formula1>
      <formula2>9999999999</formula2>
    </dataValidation>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192</v>
      </c>
    </row>
    <row r="4" spans="1:1">
      <c r="A4" t="s">
        <v>193</v>
      </c>
    </row>
    <row r="10" spans="1:1">
      <c r="A10" s="51" t="s">
        <v>187</v>
      </c>
    </row>
    <row r="11" spans="1:1">
      <c r="A11" s="51" t="s">
        <v>17</v>
      </c>
    </row>
    <row r="12" spans="1:1">
      <c r="A12" s="51" t="s">
        <v>18</v>
      </c>
    </row>
    <row r="13" spans="1:1">
      <c r="A13" s="51" t="s">
        <v>19</v>
      </c>
    </row>
    <row r="14" spans="1:1">
      <c r="A14" s="51" t="s">
        <v>20</v>
      </c>
    </row>
    <row r="15" spans="1:1">
      <c r="A15" s="51" t="s">
        <v>21</v>
      </c>
    </row>
    <row r="16" spans="1:1">
      <c r="A16" s="51" t="s">
        <v>22</v>
      </c>
    </row>
    <row r="17" spans="1:1">
      <c r="A17" s="51" t="s">
        <v>23</v>
      </c>
    </row>
    <row r="18" spans="1:1">
      <c r="A18" s="51" t="s">
        <v>24</v>
      </c>
    </row>
    <row r="19" spans="1:1">
      <c r="A19" s="51" t="s">
        <v>25</v>
      </c>
    </row>
    <row r="20" spans="1:1">
      <c r="A20" s="51" t="s">
        <v>26</v>
      </c>
    </row>
    <row r="21" spans="1:1">
      <c r="A21" s="51" t="s">
        <v>27</v>
      </c>
    </row>
    <row r="22" spans="1:1">
      <c r="A22" s="51" t="s">
        <v>28</v>
      </c>
    </row>
    <row r="23" spans="1:1">
      <c r="A23" s="51" t="s">
        <v>29</v>
      </c>
    </row>
    <row r="24" spans="1:1">
      <c r="A24" s="51" t="s">
        <v>30</v>
      </c>
    </row>
    <row r="25" spans="1:1">
      <c r="A25" s="51" t="s">
        <v>31</v>
      </c>
    </row>
    <row r="26" spans="1:1">
      <c r="A26" s="51" t="s">
        <v>32</v>
      </c>
    </row>
    <row r="27" spans="1:1">
      <c r="A27" s="51" t="s">
        <v>33</v>
      </c>
    </row>
    <row r="28" spans="1:1">
      <c r="A28" s="51" t="s">
        <v>34</v>
      </c>
    </row>
    <row r="29" spans="1:1">
      <c r="A29" s="51" t="s">
        <v>35</v>
      </c>
    </row>
    <row r="30" spans="1:1">
      <c r="A30" s="51" t="s">
        <v>36</v>
      </c>
    </row>
    <row r="31" spans="1:1">
      <c r="A31" s="51" t="s">
        <v>37</v>
      </c>
    </row>
    <row r="32" spans="1:1">
      <c r="A32" s="51" t="s">
        <v>38</v>
      </c>
    </row>
    <row r="33" spans="1:1">
      <c r="A33" s="51" t="s">
        <v>39</v>
      </c>
    </row>
    <row r="34" spans="1:1">
      <c r="A34" s="51" t="s">
        <v>40</v>
      </c>
    </row>
    <row r="35" spans="1:1">
      <c r="A35" s="51" t="s">
        <v>41</v>
      </c>
    </row>
    <row r="36" spans="1:1">
      <c r="A36" s="51" t="s">
        <v>42</v>
      </c>
    </row>
    <row r="37" spans="1:1">
      <c r="A37" s="51" t="s">
        <v>43</v>
      </c>
    </row>
    <row r="38" spans="1:1">
      <c r="A38" s="51" t="s">
        <v>44</v>
      </c>
    </row>
    <row r="39" spans="1:1">
      <c r="A39" s="51" t="s">
        <v>45</v>
      </c>
    </row>
    <row r="40" spans="1:1">
      <c r="A40" s="51" t="s">
        <v>46</v>
      </c>
    </row>
    <row r="41" spans="1:1">
      <c r="A41" s="51" t="s">
        <v>47</v>
      </c>
    </row>
    <row r="42" spans="1:1">
      <c r="A42" s="51" t="s">
        <v>48</v>
      </c>
    </row>
    <row r="43" spans="1:1">
      <c r="A43" s="51" t="s">
        <v>49</v>
      </c>
    </row>
    <row r="44" spans="1:1">
      <c r="A44" s="51" t="s">
        <v>50</v>
      </c>
    </row>
    <row r="45" spans="1:1">
      <c r="A45" s="51" t="s">
        <v>51</v>
      </c>
    </row>
    <row r="46" spans="1:1">
      <c r="A46" s="51" t="s">
        <v>52</v>
      </c>
    </row>
    <row r="47" spans="1:1">
      <c r="A47" s="51" t="s">
        <v>53</v>
      </c>
    </row>
    <row r="48" spans="1:1">
      <c r="A48" s="51" t="s">
        <v>54</v>
      </c>
    </row>
    <row r="49" spans="1:1">
      <c r="A49" s="51" t="s">
        <v>55</v>
      </c>
    </row>
    <row r="50" spans="1:1">
      <c r="A50" s="51" t="s">
        <v>56</v>
      </c>
    </row>
    <row r="51" spans="1:1">
      <c r="A51" s="51" t="s">
        <v>57</v>
      </c>
    </row>
    <row r="52" spans="1:1">
      <c r="A52" s="51" t="s">
        <v>58</v>
      </c>
    </row>
    <row r="53" spans="1:1">
      <c r="A53" s="51" t="s">
        <v>59</v>
      </c>
    </row>
    <row r="54" spans="1:1">
      <c r="A54" s="51" t="s">
        <v>60</v>
      </c>
    </row>
    <row r="55" spans="1:1">
      <c r="A55" s="51" t="s">
        <v>61</v>
      </c>
    </row>
    <row r="56" spans="1:1">
      <c r="A56" s="51" t="s">
        <v>62</v>
      </c>
    </row>
    <row r="57" spans="1:1">
      <c r="A57" s="51" t="s">
        <v>63</v>
      </c>
    </row>
  </sheetData>
  <sheetProtection algorithmName="SHA-512" hashValue="IHPs+KHjiRHCRhWAryUCV20qxYtgJQojDmyJKJ+NQcu8Nvwkt2/lCFhhVy/MCMNhwtwC/xyGJeq9OMPn9wfxGw==" saltValue="tMbeSoBFI4/3NNIGe+S3CQ=="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2022-10-13T05:38:32Z</cp:lastPrinted>
  <dcterms:created xsi:type="dcterms:W3CDTF">2018-07-20T07:50:20Z</dcterms:created>
  <dcterms:modified xsi:type="dcterms:W3CDTF">2018-07-20T07:50:20Z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